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Boletines\Boletines-justicia 2025\Volumen I\CUADROS\"/>
    </mc:Choice>
  </mc:AlternateContent>
  <bookViews>
    <workbookView xWindow="0" yWindow="0" windowWidth="28800" windowHeight="10335"/>
  </bookViews>
  <sheets>
    <sheet name="5" sheetId="1" r:id="rId1"/>
  </sheets>
  <definedNames>
    <definedName name="_xlnm._FilterDatabase" localSheetId="0" hidden="1">'5'!#REF!</definedName>
    <definedName name="_xlnm.Print_Area" localSheetId="0">'5'!$A$1:$I$261</definedName>
    <definedName name="_xlnm.Print_Titles" localSheetId="0">'5'!$1:$8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D254" i="1" l="1"/>
  <c r="G254" i="1" s="1"/>
  <c r="D253" i="1"/>
  <c r="G253" i="1" s="1"/>
  <c r="D252" i="1"/>
  <c r="G252" i="1" s="1"/>
  <c r="D251" i="1"/>
  <c r="G251" i="1" s="1"/>
  <c r="G250" i="1"/>
  <c r="D250" i="1"/>
  <c r="D249" i="1"/>
  <c r="G249" i="1" s="1"/>
  <c r="G248" i="1"/>
  <c r="D248" i="1"/>
  <c r="D247" i="1"/>
  <c r="G247" i="1" s="1"/>
  <c r="D246" i="1"/>
  <c r="G246" i="1" s="1"/>
  <c r="D245" i="1"/>
  <c r="G245" i="1" s="1"/>
  <c r="D244" i="1"/>
  <c r="G244" i="1" s="1"/>
  <c r="D243" i="1"/>
  <c r="G243" i="1" s="1"/>
  <c r="G242" i="1"/>
  <c r="D242" i="1"/>
  <c r="D241" i="1" s="1"/>
  <c r="G241" i="1" s="1"/>
  <c r="I241" i="1"/>
  <c r="H241" i="1"/>
  <c r="F241" i="1"/>
  <c r="E241" i="1"/>
  <c r="D240" i="1"/>
  <c r="G240" i="1" s="1"/>
  <c r="D239" i="1"/>
  <c r="G239" i="1" s="1"/>
  <c r="D238" i="1"/>
  <c r="G238" i="1" s="1"/>
  <c r="D237" i="1"/>
  <c r="G237" i="1" s="1"/>
  <c r="I235" i="1"/>
  <c r="H235" i="1"/>
  <c r="D235" i="1" s="1"/>
  <c r="G235" i="1" s="1"/>
  <c r="F235" i="1"/>
  <c r="E235" i="1"/>
  <c r="D234" i="1"/>
  <c r="G234" i="1" s="1"/>
  <c r="D232" i="1"/>
  <c r="G232" i="1" s="1"/>
  <c r="D231" i="1"/>
  <c r="G231" i="1" s="1"/>
  <c r="D230" i="1"/>
  <c r="G230" i="1" s="1"/>
  <c r="D229" i="1"/>
  <c r="G229" i="1" s="1"/>
  <c r="I228" i="1"/>
  <c r="H228" i="1"/>
  <c r="F228" i="1"/>
  <c r="E228" i="1"/>
  <c r="D227" i="1"/>
  <c r="G227" i="1" s="1"/>
  <c r="D226" i="1"/>
  <c r="G226" i="1" s="1"/>
  <c r="D225" i="1"/>
  <c r="G225" i="1" s="1"/>
  <c r="D224" i="1"/>
  <c r="G224" i="1" s="1"/>
  <c r="D223" i="1"/>
  <c r="G223" i="1" s="1"/>
  <c r="G222" i="1"/>
  <c r="D222" i="1"/>
  <c r="D221" i="1"/>
  <c r="G221" i="1" s="1"/>
  <c r="G220" i="1"/>
  <c r="D220" i="1"/>
  <c r="D219" i="1"/>
  <c r="G219" i="1" s="1"/>
  <c r="D218" i="1"/>
  <c r="G218" i="1" s="1"/>
  <c r="D217" i="1"/>
  <c r="G217" i="1" s="1"/>
  <c r="D216" i="1"/>
  <c r="G216" i="1" s="1"/>
  <c r="D215" i="1"/>
  <c r="G215" i="1" s="1"/>
  <c r="G214" i="1"/>
  <c r="D214" i="1"/>
  <c r="D213" i="1"/>
  <c r="G213" i="1" s="1"/>
  <c r="G212" i="1"/>
  <c r="D212" i="1"/>
  <c r="D211" i="1"/>
  <c r="D209" i="1" s="1"/>
  <c r="G209" i="1" s="1"/>
  <c r="D210" i="1"/>
  <c r="G210" i="1" s="1"/>
  <c r="I209" i="1"/>
  <c r="H209" i="1"/>
  <c r="F209" i="1"/>
  <c r="E209" i="1"/>
  <c r="G208" i="1"/>
  <c r="D208" i="1"/>
  <c r="D207" i="1"/>
  <c r="G207" i="1" s="1"/>
  <c r="G206" i="1"/>
  <c r="D206" i="1"/>
  <c r="D205" i="1"/>
  <c r="G205" i="1" s="1"/>
  <c r="D204" i="1"/>
  <c r="G204" i="1" s="1"/>
  <c r="D203" i="1"/>
  <c r="G203" i="1" s="1"/>
  <c r="D202" i="1"/>
  <c r="G202" i="1" s="1"/>
  <c r="D201" i="1"/>
  <c r="G201" i="1" s="1"/>
  <c r="G200" i="1"/>
  <c r="D200" i="1"/>
  <c r="D197" i="1"/>
  <c r="G197" i="1" s="1"/>
  <c r="G196" i="1"/>
  <c r="D196" i="1"/>
  <c r="D195" i="1"/>
  <c r="G195" i="1" s="1"/>
  <c r="D194" i="1"/>
  <c r="G194" i="1" s="1"/>
  <c r="D193" i="1"/>
  <c r="G193" i="1" s="1"/>
  <c r="D192" i="1"/>
  <c r="G192" i="1" s="1"/>
  <c r="D191" i="1"/>
  <c r="G191" i="1" s="1"/>
  <c r="G190" i="1"/>
  <c r="D190" i="1"/>
  <c r="D189" i="1"/>
  <c r="D187" i="1" s="1"/>
  <c r="G187" i="1" s="1"/>
  <c r="I187" i="1"/>
  <c r="H187" i="1"/>
  <c r="F187" i="1"/>
  <c r="E187" i="1"/>
  <c r="D186" i="1"/>
  <c r="G186" i="1" s="1"/>
  <c r="D185" i="1"/>
  <c r="G185" i="1" s="1"/>
  <c r="H184" i="1"/>
  <c r="F184" i="1"/>
  <c r="E184" i="1"/>
  <c r="D183" i="1"/>
  <c r="G183" i="1" s="1"/>
  <c r="G182" i="1"/>
  <c r="D182" i="1"/>
  <c r="G181" i="1"/>
  <c r="D181" i="1"/>
  <c r="D180" i="1"/>
  <c r="G180" i="1" s="1"/>
  <c r="G179" i="1"/>
  <c r="D179" i="1"/>
  <c r="G178" i="1"/>
  <c r="D178" i="1"/>
  <c r="D177" i="1"/>
  <c r="G177" i="1" s="1"/>
  <c r="G175" i="1"/>
  <c r="D175" i="1"/>
  <c r="D174" i="1"/>
  <c r="G174" i="1" s="1"/>
  <c r="G173" i="1"/>
  <c r="D173" i="1"/>
  <c r="G172" i="1"/>
  <c r="D172" i="1"/>
  <c r="D171" i="1"/>
  <c r="G171" i="1" s="1"/>
  <c r="G170" i="1"/>
  <c r="D170" i="1"/>
  <c r="G169" i="1"/>
  <c r="D169" i="1"/>
  <c r="D168" i="1"/>
  <c r="G168" i="1" s="1"/>
  <c r="G167" i="1"/>
  <c r="D167" i="1"/>
  <c r="D166" i="1" s="1"/>
  <c r="G166" i="1" s="1"/>
  <c r="I166" i="1"/>
  <c r="H166" i="1"/>
  <c r="F166" i="1"/>
  <c r="E166" i="1"/>
  <c r="D165" i="1"/>
  <c r="G165" i="1" s="1"/>
  <c r="G164" i="1"/>
  <c r="D164" i="1"/>
  <c r="G163" i="1"/>
  <c r="D163" i="1"/>
  <c r="D160" i="1"/>
  <c r="G160" i="1" s="1"/>
  <c r="G159" i="1"/>
  <c r="D159" i="1"/>
  <c r="D158" i="1"/>
  <c r="G158" i="1" s="1"/>
  <c r="G157" i="1"/>
  <c r="D157" i="1"/>
  <c r="G156" i="1"/>
  <c r="D156" i="1"/>
  <c r="D155" i="1"/>
  <c r="G155" i="1" s="1"/>
  <c r="G154" i="1"/>
  <c r="D154" i="1"/>
  <c r="G153" i="1"/>
  <c r="D153" i="1"/>
  <c r="D152" i="1"/>
  <c r="G152" i="1" s="1"/>
  <c r="G151" i="1"/>
  <c r="D151" i="1"/>
  <c r="D150" i="1"/>
  <c r="G150" i="1" s="1"/>
  <c r="G149" i="1"/>
  <c r="D149" i="1"/>
  <c r="G148" i="1"/>
  <c r="D148" i="1"/>
  <c r="D146" i="1"/>
  <c r="G146" i="1" s="1"/>
  <c r="G145" i="1"/>
  <c r="D145" i="1"/>
  <c r="I144" i="1"/>
  <c r="H144" i="1"/>
  <c r="F144" i="1"/>
  <c r="E144" i="1"/>
  <c r="D143" i="1"/>
  <c r="G143" i="1" s="1"/>
  <c r="G142" i="1"/>
  <c r="D142" i="1"/>
  <c r="G139" i="1"/>
  <c r="D139" i="1"/>
  <c r="D137" i="1"/>
  <c r="G137" i="1" s="1"/>
  <c r="G136" i="1"/>
  <c r="D136" i="1"/>
  <c r="G135" i="1"/>
  <c r="D135" i="1"/>
  <c r="D133" i="1"/>
  <c r="G133" i="1" s="1"/>
  <c r="G131" i="1"/>
  <c r="D131" i="1"/>
  <c r="D130" i="1"/>
  <c r="G130" i="1" s="1"/>
  <c r="G129" i="1"/>
  <c r="D129" i="1"/>
  <c r="G128" i="1"/>
  <c r="D128" i="1"/>
  <c r="D127" i="1"/>
  <c r="G127" i="1" s="1"/>
  <c r="G126" i="1"/>
  <c r="D126" i="1"/>
  <c r="G124" i="1"/>
  <c r="D124" i="1"/>
  <c r="D122" i="1"/>
  <c r="G122" i="1" s="1"/>
  <c r="D120" i="1"/>
  <c r="G120" i="1" s="1"/>
  <c r="G119" i="1"/>
  <c r="D119" i="1"/>
  <c r="D118" i="1"/>
  <c r="D116" i="1" s="1"/>
  <c r="G116" i="1" s="1"/>
  <c r="D117" i="1"/>
  <c r="G117" i="1" s="1"/>
  <c r="I116" i="1"/>
  <c r="H116" i="1"/>
  <c r="F116" i="1"/>
  <c r="E116" i="1"/>
  <c r="G115" i="1"/>
  <c r="D115" i="1"/>
  <c r="D114" i="1"/>
  <c r="G114" i="1" s="1"/>
  <c r="G113" i="1"/>
  <c r="D113" i="1"/>
  <c r="D112" i="1"/>
  <c r="G112" i="1" s="1"/>
  <c r="D111" i="1"/>
  <c r="G111" i="1" s="1"/>
  <c r="D110" i="1"/>
  <c r="G110" i="1" s="1"/>
  <c r="D109" i="1"/>
  <c r="G109" i="1" s="1"/>
  <c r="G108" i="1"/>
  <c r="D108" i="1"/>
  <c r="G107" i="1"/>
  <c r="D107" i="1"/>
  <c r="D106" i="1"/>
  <c r="G106" i="1" s="1"/>
  <c r="D105" i="1"/>
  <c r="G105" i="1" s="1"/>
  <c r="D104" i="1"/>
  <c r="G104" i="1" s="1"/>
  <c r="D103" i="1"/>
  <c r="G103" i="1" s="1"/>
  <c r="D102" i="1"/>
  <c r="G102" i="1" s="1"/>
  <c r="D100" i="1"/>
  <c r="G100" i="1" s="1"/>
  <c r="G99" i="1"/>
  <c r="D99" i="1"/>
  <c r="G98" i="1"/>
  <c r="D98" i="1"/>
  <c r="I95" i="1"/>
  <c r="H95" i="1"/>
  <c r="G95" i="1"/>
  <c r="F95" i="1"/>
  <c r="E95" i="1"/>
  <c r="D95" i="1"/>
  <c r="D94" i="1"/>
  <c r="G94" i="1" s="1"/>
  <c r="D93" i="1"/>
  <c r="G93" i="1" s="1"/>
  <c r="D90" i="1"/>
  <c r="G90" i="1" s="1"/>
  <c r="G89" i="1"/>
  <c r="D89" i="1"/>
  <c r="G87" i="1"/>
  <c r="D87" i="1"/>
  <c r="D86" i="1"/>
  <c r="G86" i="1" s="1"/>
  <c r="D84" i="1"/>
  <c r="G84" i="1" s="1"/>
  <c r="D83" i="1"/>
  <c r="G83" i="1" s="1"/>
  <c r="D82" i="1"/>
  <c r="G82" i="1" s="1"/>
  <c r="D80" i="1"/>
  <c r="G80" i="1" s="1"/>
  <c r="D79" i="1"/>
  <c r="G79" i="1" s="1"/>
  <c r="G78" i="1"/>
  <c r="D78" i="1"/>
  <c r="I77" i="1"/>
  <c r="H77" i="1"/>
  <c r="F77" i="1"/>
  <c r="E77" i="1"/>
  <c r="D77" i="1"/>
  <c r="G77" i="1" s="1"/>
  <c r="D76" i="1"/>
  <c r="G76" i="1" s="1"/>
  <c r="D75" i="1"/>
  <c r="G75" i="1" s="1"/>
  <c r="D74" i="1"/>
  <c r="G74" i="1" s="1"/>
  <c r="D72" i="1"/>
  <c r="G72" i="1" s="1"/>
  <c r="G71" i="1"/>
  <c r="D71" i="1"/>
  <c r="G70" i="1"/>
  <c r="D70" i="1"/>
  <c r="D69" i="1"/>
  <c r="G69" i="1" s="1"/>
  <c r="D68" i="1"/>
  <c r="G68" i="1" s="1"/>
  <c r="D67" i="1"/>
  <c r="G67" i="1" s="1"/>
  <c r="D65" i="1"/>
  <c r="G65" i="1" s="1"/>
  <c r="D64" i="1"/>
  <c r="G64" i="1" s="1"/>
  <c r="D62" i="1"/>
  <c r="G62" i="1" s="1"/>
  <c r="I61" i="1"/>
  <c r="H61" i="1"/>
  <c r="F61" i="1"/>
  <c r="E61" i="1"/>
  <c r="D60" i="1"/>
  <c r="G60" i="1" s="1"/>
  <c r="D59" i="1"/>
  <c r="G59" i="1" s="1"/>
  <c r="D58" i="1"/>
  <c r="G58" i="1" s="1"/>
  <c r="D57" i="1"/>
  <c r="G57" i="1" s="1"/>
  <c r="D55" i="1"/>
  <c r="G55" i="1" s="1"/>
  <c r="G54" i="1"/>
  <c r="D54" i="1"/>
  <c r="G53" i="1"/>
  <c r="D53" i="1"/>
  <c r="D52" i="1"/>
  <c r="G52" i="1" s="1"/>
  <c r="D50" i="1"/>
  <c r="G50" i="1" s="1"/>
  <c r="D49" i="1"/>
  <c r="G49" i="1" s="1"/>
  <c r="D48" i="1"/>
  <c r="G48" i="1" s="1"/>
  <c r="D46" i="1"/>
  <c r="G46" i="1" s="1"/>
  <c r="D44" i="1"/>
  <c r="G44" i="1" s="1"/>
  <c r="G43" i="1"/>
  <c r="D43" i="1"/>
  <c r="G42" i="1"/>
  <c r="D42" i="1"/>
  <c r="D41" i="1"/>
  <c r="D40" i="1" s="1"/>
  <c r="G40" i="1" s="1"/>
  <c r="I40" i="1"/>
  <c r="H40" i="1"/>
  <c r="F40" i="1"/>
  <c r="E40" i="1"/>
  <c r="D39" i="1"/>
  <c r="G39" i="1" s="1"/>
  <c r="D38" i="1"/>
  <c r="G38" i="1" s="1"/>
  <c r="G37" i="1"/>
  <c r="D37" i="1"/>
  <c r="G35" i="1"/>
  <c r="D35" i="1"/>
  <c r="D34" i="1"/>
  <c r="G34" i="1" s="1"/>
  <c r="D33" i="1"/>
  <c r="G33" i="1" s="1"/>
  <c r="D31" i="1"/>
  <c r="G31" i="1" s="1"/>
  <c r="D30" i="1"/>
  <c r="G30" i="1" s="1"/>
  <c r="D29" i="1"/>
  <c r="G29" i="1" s="1"/>
  <c r="I27" i="1"/>
  <c r="H27" i="1"/>
  <c r="F27" i="1"/>
  <c r="E27" i="1"/>
  <c r="D27" i="1"/>
  <c r="G27" i="1" s="1"/>
  <c r="D26" i="1"/>
  <c r="G26" i="1" s="1"/>
  <c r="D25" i="1"/>
  <c r="G25" i="1" s="1"/>
  <c r="D22" i="1"/>
  <c r="G22" i="1" s="1"/>
  <c r="D19" i="1"/>
  <c r="G19" i="1" s="1"/>
  <c r="D18" i="1"/>
  <c r="G18" i="1" s="1"/>
  <c r="D16" i="1"/>
  <c r="G16" i="1" s="1"/>
  <c r="D13" i="1"/>
  <c r="G13" i="1" s="1"/>
  <c r="G12" i="1"/>
  <c r="D12" i="1"/>
  <c r="D11" i="1"/>
  <c r="D10" i="1" s="1"/>
  <c r="I10" i="1"/>
  <c r="I9" i="1" s="1"/>
  <c r="H10" i="1"/>
  <c r="H9" i="1" s="1"/>
  <c r="F10" i="1"/>
  <c r="E10" i="1"/>
  <c r="F9" i="1" l="1"/>
  <c r="E9" i="1"/>
  <c r="G118" i="1"/>
  <c r="G211" i="1"/>
  <c r="D228" i="1"/>
  <c r="G228" i="1" s="1"/>
  <c r="D61" i="1"/>
  <c r="G61" i="1" s="1"/>
  <c r="G11" i="1"/>
  <c r="G41" i="1"/>
  <c r="D144" i="1"/>
  <c r="G144" i="1" s="1"/>
  <c r="D184" i="1"/>
  <c r="G184" i="1" s="1"/>
  <c r="G189" i="1"/>
  <c r="D9" i="1" l="1"/>
  <c r="G9" i="1" s="1"/>
</calcChain>
</file>

<file path=xl/sharedStrings.xml><?xml version="1.0" encoding="utf-8"?>
<sst xmlns="http://schemas.openxmlformats.org/spreadsheetml/2006/main" count="402" uniqueCount="252">
  <si>
    <t>Cuadro 5. DETENIDOS EN LA REPÚBLICA, POR SEXO Y ÁREA, SEGÚN FALTA O DELITO: AÑO 2025</t>
  </si>
  <si>
    <t>Detenidos</t>
  </si>
  <si>
    <t>Total</t>
  </si>
  <si>
    <t>Sexo</t>
  </si>
  <si>
    <t>Por cada    10,000     habitantes   (1)</t>
  </si>
  <si>
    <t>Área</t>
  </si>
  <si>
    <t>Hombres</t>
  </si>
  <si>
    <t>Mujeres</t>
  </si>
  <si>
    <t>Urbana</t>
  </si>
  <si>
    <t>Rural</t>
  </si>
  <si>
    <t>TOTAL</t>
  </si>
  <si>
    <t>Contra la personalidad jurídica del Estado</t>
  </si>
  <si>
    <t>Actos subversivos</t>
  </si>
  <si>
    <t>Contra la libertad del Presidente</t>
  </si>
  <si>
    <t>-</t>
  </si>
  <si>
    <t>Contra la vida del Presidente</t>
  </si>
  <si>
    <t xml:space="preserve">Dirigir o formar parte de organización de carácter </t>
  </si>
  <si>
    <t xml:space="preserve"> </t>
  </si>
  <si>
    <t xml:space="preserve">internacional dedicada al tráfico con personas </t>
  </si>
  <si>
    <t>o drogas</t>
  </si>
  <si>
    <t xml:space="preserve">Hacer tomar armas a nacionales contra los </t>
  </si>
  <si>
    <t>poderes constituidos legalmente</t>
  </si>
  <si>
    <t>Incitar a la rebelión, sedición o motín</t>
  </si>
  <si>
    <t xml:space="preserve">Impedir o perturbar el cumplimiento de convenios </t>
  </si>
  <si>
    <t>República</t>
  </si>
  <si>
    <t xml:space="preserve">Mantener inteligencia con un gobierno extranjero </t>
  </si>
  <si>
    <t xml:space="preserve">para producir hostilidades o guerras contra la </t>
  </si>
  <si>
    <t>Patria</t>
  </si>
  <si>
    <t>Otros</t>
  </si>
  <si>
    <t>Contra la libertad</t>
  </si>
  <si>
    <t>Contra la libertad de reunión y de prensa</t>
  </si>
  <si>
    <t xml:space="preserve">Contra las libertades políticas </t>
  </si>
  <si>
    <t>Impedir o perturbar el ejercicio de las funciones</t>
  </si>
  <si>
    <t>o ceremonias religiosas</t>
  </si>
  <si>
    <t xml:space="preserve">Privar a otro de su libertad </t>
  </si>
  <si>
    <t xml:space="preserve">Profanar o violar tumbas </t>
  </si>
  <si>
    <t xml:space="preserve">Usar violencias o amenazas para obligar a alguien </t>
  </si>
  <si>
    <t>a hacer algo contra su voluntad</t>
  </si>
  <si>
    <t xml:space="preserve">Violación de domicilio </t>
  </si>
  <si>
    <t xml:space="preserve">Otros </t>
  </si>
  <si>
    <t>Contra la administración pública</t>
  </si>
  <si>
    <t>Abuso de autoridad</t>
  </si>
  <si>
    <t>Concusión y exacción</t>
  </si>
  <si>
    <t xml:space="preserve">Corrupción de funcionarios públicos </t>
  </si>
  <si>
    <t>Denegación de justicia</t>
  </si>
  <si>
    <t>Destrucción de documentos en las oficinas</t>
  </si>
  <si>
    <t>públicas</t>
  </si>
  <si>
    <t>Contra la administración pública: (Continuación)</t>
  </si>
  <si>
    <t>Enriquecimiento injustificado</t>
  </si>
  <si>
    <t xml:space="preserve">Entorpecer la labor de la autoridad pública </t>
  </si>
  <si>
    <t xml:space="preserve">Extralimitación de funciones </t>
  </si>
  <si>
    <t>Infracción de los deberes de los servidores</t>
  </si>
  <si>
    <t>públicos</t>
  </si>
  <si>
    <t xml:space="preserve">Irrespeto a la autoridad </t>
  </si>
  <si>
    <t xml:space="preserve">Peculado </t>
  </si>
  <si>
    <t>Resistencia a la autoridad</t>
  </si>
  <si>
    <t>Sustracción de documentos en las oficinas</t>
  </si>
  <si>
    <t xml:space="preserve">Usurpación de funciones públicas </t>
  </si>
  <si>
    <t>Violación de sellos</t>
  </si>
  <si>
    <t>Contra la administración de justicia</t>
  </si>
  <si>
    <t>Apología del delito</t>
  </si>
  <si>
    <t xml:space="preserve">Aprovechamiento de las cosas provenientes del </t>
  </si>
  <si>
    <t>delito</t>
  </si>
  <si>
    <t>Calumnia en actuaciones judiciales</t>
  </si>
  <si>
    <t xml:space="preserve">Denunciar una infracción punible sabiendo que </t>
  </si>
  <si>
    <t>no se ha cometido</t>
  </si>
  <si>
    <t xml:space="preserve">Evasión de detenidos o sancionados </t>
  </si>
  <si>
    <t>Falso testimonio</t>
  </si>
  <si>
    <t xml:space="preserve">Hacerse justicia por sí mismo </t>
  </si>
  <si>
    <t>Prevaricato</t>
  </si>
  <si>
    <t xml:space="preserve">Quebrantamiento de sanciones </t>
  </si>
  <si>
    <t xml:space="preserve">Simulación de pruebas o indicios que puedan </t>
  </si>
  <si>
    <t>servir a una instrucción judicial</t>
  </si>
  <si>
    <t xml:space="preserve">Soborno </t>
  </si>
  <si>
    <t>Contra la fe pública</t>
  </si>
  <si>
    <t>Ejercicio ilegal de una profesión</t>
  </si>
  <si>
    <t>Falsedad</t>
  </si>
  <si>
    <t>Falsificación de firmas</t>
  </si>
  <si>
    <t xml:space="preserve">Falsificación de papel sellado, estampilla y timbres </t>
  </si>
  <si>
    <t>nacionales</t>
  </si>
  <si>
    <t>Falsificación en documentos y escritos privados</t>
  </si>
  <si>
    <t>Falsificación en documentos y escritos públicos</t>
  </si>
  <si>
    <t>Contra la fe pública: (Continuación)</t>
  </si>
  <si>
    <t xml:space="preserve">Falsificación o alteración de moneda </t>
  </si>
  <si>
    <t>Girar cheque sin suficiente provisión de fondos</t>
  </si>
  <si>
    <t xml:space="preserve">Hacer uso de una tarjeta de crédito o débito no </t>
  </si>
  <si>
    <t>expedida a su favor</t>
  </si>
  <si>
    <t>Introducción y circulación de monedas falsas</t>
  </si>
  <si>
    <t xml:space="preserve">Suprimir, ocultar, destruir en todo o parte de un </t>
  </si>
  <si>
    <t xml:space="preserve">documento original o una copia que lo sustituya  </t>
  </si>
  <si>
    <t>legalmente</t>
  </si>
  <si>
    <t>Contra la seguridad colectiva</t>
  </si>
  <si>
    <t xml:space="preserve">Alteración o modificación de una estructura física </t>
  </si>
  <si>
    <t xml:space="preserve">de un medio de transporte terrestre, marítimo </t>
  </si>
  <si>
    <t>o aéreo</t>
  </si>
  <si>
    <t xml:space="preserve">Asociación ilícita </t>
  </si>
  <si>
    <t xml:space="preserve">Compra y venta de drogas </t>
  </si>
  <si>
    <t xml:space="preserve">Contra la seguridad de los medios de transporte </t>
  </si>
  <si>
    <t>o comunicaciones</t>
  </si>
  <si>
    <t>Cultivo, extracción y elaboración de drogas</t>
  </si>
  <si>
    <t>Envenenar o contaminar aguas potables</t>
  </si>
  <si>
    <t xml:space="preserve">Incendio </t>
  </si>
  <si>
    <t>Piratería</t>
  </si>
  <si>
    <t>Posesión de armas de fuego</t>
  </si>
  <si>
    <t xml:space="preserve">Posesión de drogas </t>
  </si>
  <si>
    <t xml:space="preserve">Posesión, uso y tráfico ilegal de drogas </t>
  </si>
  <si>
    <t xml:space="preserve">Posesión y comercio de armas prohibidas </t>
  </si>
  <si>
    <t>Terrorismo</t>
  </si>
  <si>
    <t xml:space="preserve">Tráfico de drogas </t>
  </si>
  <si>
    <t xml:space="preserve">Uso de drogas </t>
  </si>
  <si>
    <t>Venta de alimentos o medicinas dañadas</t>
  </si>
  <si>
    <t>Contra la economía nacional</t>
  </si>
  <si>
    <t>Blanqueos de capitales (lavado de dinero)</t>
  </si>
  <si>
    <t>Competencia desleal</t>
  </si>
  <si>
    <t xml:space="preserve">Contrabando </t>
  </si>
  <si>
    <t xml:space="preserve">Contra el derecho de autor </t>
  </si>
  <si>
    <t xml:space="preserve">Contra la libre competencia y los derechos </t>
  </si>
  <si>
    <t>de los consumidores y usuarios</t>
  </si>
  <si>
    <t>Contra la economía nacional: (Continuación)</t>
  </si>
  <si>
    <t>Contra la seguridad informática</t>
  </si>
  <si>
    <t xml:space="preserve">Contra los derechos colectivos de los pueblos </t>
  </si>
  <si>
    <t>indígenas</t>
  </si>
  <si>
    <t xml:space="preserve">Contra los derechos de propiedad industrial </t>
  </si>
  <si>
    <t>Declararse en quiebra</t>
  </si>
  <si>
    <t xml:space="preserve">Defraudación fiscal </t>
  </si>
  <si>
    <t xml:space="preserve">Delitos financieros </t>
  </si>
  <si>
    <t>Difundir una enfermedad en animales o plantas</t>
  </si>
  <si>
    <t xml:space="preserve">Fabricar, importar o vender producto </t>
  </si>
  <si>
    <t xml:space="preserve">protegido por patente sin autorización </t>
  </si>
  <si>
    <t xml:space="preserve">Producción y venta ilegal de bebidas </t>
  </si>
  <si>
    <t xml:space="preserve">alcohólicas </t>
  </si>
  <si>
    <t xml:space="preserve">Restringir o imposibilitar el libre comercio </t>
  </si>
  <si>
    <t xml:space="preserve">Retención indebida de cuotas </t>
  </si>
  <si>
    <t xml:space="preserve">Usar marca legítima ajena en productos o </t>
  </si>
  <si>
    <t xml:space="preserve">artículos de su propia fabricación </t>
  </si>
  <si>
    <t xml:space="preserve">Vender o hacer circular productos agrícolas o </t>
  </si>
  <si>
    <t xml:space="preserve">industriales con nombres, marcas o signos </t>
  </si>
  <si>
    <t>distintivos falsificados o alterados</t>
  </si>
  <si>
    <t xml:space="preserve">Contra el orden jurídico familiar y el estado civil </t>
  </si>
  <si>
    <t xml:space="preserve">Adulterio </t>
  </si>
  <si>
    <t xml:space="preserve">Bigamia </t>
  </si>
  <si>
    <t xml:space="preserve">Contra la identidad y tráfico de personas menores </t>
  </si>
  <si>
    <t>de edad</t>
  </si>
  <si>
    <t xml:space="preserve">Deambular a deshoras </t>
  </si>
  <si>
    <t xml:space="preserve">Evasión del hogar </t>
  </si>
  <si>
    <t>Incesto</t>
  </si>
  <si>
    <t xml:space="preserve">Incumplimiento de los deberes familiares </t>
  </si>
  <si>
    <t xml:space="preserve">Irrespeto a los padres </t>
  </si>
  <si>
    <t xml:space="preserve">Lugares no aptos para menores </t>
  </si>
  <si>
    <t xml:space="preserve">Maltrato al menor </t>
  </si>
  <si>
    <t xml:space="preserve">Negligencia de padres y tutores </t>
  </si>
  <si>
    <t xml:space="preserve">Pensión alimenticia </t>
  </si>
  <si>
    <t xml:space="preserve">Riña familiar </t>
  </si>
  <si>
    <t>Suprimir o alterar el estado civil</t>
  </si>
  <si>
    <t xml:space="preserve">Sustracción de menores </t>
  </si>
  <si>
    <t xml:space="preserve">Contra el orden jurídico familiar y el estado civil: </t>
  </si>
  <si>
    <t>(Continuación)</t>
  </si>
  <si>
    <t>Violencia contra el adulto mayor</t>
  </si>
  <si>
    <t>Violencia intrafamiliar</t>
  </si>
  <si>
    <t>Contra el pudor y la libertad sexual</t>
  </si>
  <si>
    <t xml:space="preserve">Abusos deshonestos </t>
  </si>
  <si>
    <t xml:space="preserve">Acoso sexual </t>
  </si>
  <si>
    <t xml:space="preserve">Corrupción de menores </t>
  </si>
  <si>
    <t xml:space="preserve">Estupro </t>
  </si>
  <si>
    <t>Explotación sexual comercial</t>
  </si>
  <si>
    <t>Pornografía</t>
  </si>
  <si>
    <t>Prostitución clandestina</t>
  </si>
  <si>
    <t>Proxenetismo</t>
  </si>
  <si>
    <t>Rapto</t>
  </si>
  <si>
    <t xml:space="preserve">Relaciones sexuales consensuadas con un o </t>
  </si>
  <si>
    <t>una menor de edad</t>
  </si>
  <si>
    <t>Rufianismo</t>
  </si>
  <si>
    <t>Sodomía</t>
  </si>
  <si>
    <t xml:space="preserve">Tentativa de violación carnal </t>
  </si>
  <si>
    <t>Turismo sexual</t>
  </si>
  <si>
    <t xml:space="preserve">Violación carnal </t>
  </si>
  <si>
    <t>Contra el honor</t>
  </si>
  <si>
    <t xml:space="preserve">Calumnia </t>
  </si>
  <si>
    <t xml:space="preserve">Injuria </t>
  </si>
  <si>
    <t>Contra la vida y la integridad personal</t>
  </si>
  <si>
    <t>Abandono de niños u otras personas incapaces</t>
  </si>
  <si>
    <t xml:space="preserve">de velar por su seguridad o su salud </t>
  </si>
  <si>
    <t xml:space="preserve">Agresión con uso de violencia </t>
  </si>
  <si>
    <t xml:space="preserve">Disparar arma de fuego </t>
  </si>
  <si>
    <t xml:space="preserve">Escándalo </t>
  </si>
  <si>
    <t>Femicidio</t>
  </si>
  <si>
    <t xml:space="preserve">Homicidio  </t>
  </si>
  <si>
    <t xml:space="preserve">Homicidio por imprudencia </t>
  </si>
  <si>
    <t>Inducir al suicidio</t>
  </si>
  <si>
    <t xml:space="preserve">Lesiones personales </t>
  </si>
  <si>
    <t xml:space="preserve">Contra la vida y la integridad personal: </t>
  </si>
  <si>
    <t xml:space="preserve">Lesiones por imprudencia </t>
  </si>
  <si>
    <t xml:space="preserve">Provocaciones y amenazas </t>
  </si>
  <si>
    <t>Reproducción y manipulación genética</t>
  </si>
  <si>
    <t xml:space="preserve">Riña </t>
  </si>
  <si>
    <t>Tentativa de femicidio</t>
  </si>
  <si>
    <t xml:space="preserve">Tentativa de homicidio </t>
  </si>
  <si>
    <t>Tentativa de suicidio</t>
  </si>
  <si>
    <t xml:space="preserve">Violencia de género </t>
  </si>
  <si>
    <t>Contra el patrimonio</t>
  </si>
  <si>
    <t xml:space="preserve">Abigeato (hurto pecuario) </t>
  </si>
  <si>
    <t xml:space="preserve">Abuso de confianza </t>
  </si>
  <si>
    <t xml:space="preserve">Apropiación indebida </t>
  </si>
  <si>
    <t>Contra el patrimonio histórico de la nación</t>
  </si>
  <si>
    <t xml:space="preserve">Daños o perjuicios a la propiedad </t>
  </si>
  <si>
    <t>Estafa y otros fraudes</t>
  </si>
  <si>
    <t xml:space="preserve">Extorsión </t>
  </si>
  <si>
    <t xml:space="preserve">Hurto </t>
  </si>
  <si>
    <t xml:space="preserve">Poseer artículo de dudosa procedencia </t>
  </si>
  <si>
    <t xml:space="preserve">Retención indebida </t>
  </si>
  <si>
    <t xml:space="preserve">Robo </t>
  </si>
  <si>
    <t xml:space="preserve">Secuestro </t>
  </si>
  <si>
    <t xml:space="preserve">Sospecha de hurto </t>
  </si>
  <si>
    <t xml:space="preserve">Sospecha de robo </t>
  </si>
  <si>
    <t xml:space="preserve">Tentativa de hurto </t>
  </si>
  <si>
    <t xml:space="preserve">Tentativa de robo </t>
  </si>
  <si>
    <t xml:space="preserve">Usurpación </t>
  </si>
  <si>
    <t>Contra el ambiente</t>
  </si>
  <si>
    <t xml:space="preserve">Contra la normativa urbanística </t>
  </si>
  <si>
    <t xml:space="preserve">Contra la vida silvestre </t>
  </si>
  <si>
    <t xml:space="preserve">Contra los animales domésticos </t>
  </si>
  <si>
    <t xml:space="preserve">Contra los recursos naturales </t>
  </si>
  <si>
    <t xml:space="preserve">Tramitación, aprobación y cumplimiento de </t>
  </si>
  <si>
    <t>documentación ambiental</t>
  </si>
  <si>
    <t>Contra la humanidad</t>
  </si>
  <si>
    <t xml:space="preserve">Contra las personas y los bienes protegidos </t>
  </si>
  <si>
    <t>por el derecho internacional humanitario</t>
  </si>
  <si>
    <t>Desaparición forzada de una persona</t>
  </si>
  <si>
    <t xml:space="preserve">Trata de personas </t>
  </si>
  <si>
    <t>Trafico ilícito de migrantes</t>
  </si>
  <si>
    <t>Otras faltas o delitos</t>
  </si>
  <si>
    <t xml:space="preserve">Animales en soltura </t>
  </si>
  <si>
    <t xml:space="preserve">Captura en batidas </t>
  </si>
  <si>
    <t xml:space="preserve">Captura por investigación </t>
  </si>
  <si>
    <t xml:space="preserve">Captura solicitada </t>
  </si>
  <si>
    <t xml:space="preserve">Conducta desenfrenada </t>
  </si>
  <si>
    <t xml:space="preserve">Contra la Ley de migración </t>
  </si>
  <si>
    <t xml:space="preserve">Contra la Ley electoral </t>
  </si>
  <si>
    <t xml:space="preserve">Embriaguez </t>
  </si>
  <si>
    <t xml:space="preserve">Juegos prohibidos (azar) </t>
  </si>
  <si>
    <t xml:space="preserve">No portar cédula de identidad personal </t>
  </si>
  <si>
    <t xml:space="preserve">Portar arma blanca </t>
  </si>
  <si>
    <t xml:space="preserve">No especificado </t>
  </si>
  <si>
    <t xml:space="preserve">(1) Con base en la estimación de la población total, al 1 de julio. De existir diferencia entre el total y los parciales, se debe al </t>
  </si>
  <si>
    <t>redondeo.</t>
  </si>
  <si>
    <t>- Cantidad nula o cero.</t>
  </si>
  <si>
    <t>0.0 Cuando la cantidad es menor a la mitad de la unidad o fracción decimal adoptada, para la expresión del dato.</t>
  </si>
  <si>
    <t>Fuente: Dirección de Seguridad Ciudadana de la Policía Nacional.</t>
  </si>
  <si>
    <t>Falta o delito</t>
  </si>
  <si>
    <t xml:space="preserve">tratados celebrados o ratificados por la </t>
  </si>
  <si>
    <t xml:space="preserve">Contra la inviolabilidad del secreto y el derecho </t>
  </si>
  <si>
    <t>a la intimidad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</si>
</sst>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;&quot;-&quot;"/>
    <numFmt numFmtId="165" formatCode="#,##0.0"/>
    <numFmt numFmtId="166" formatCode="0.0"/>
  </numFmts>
  <fonts count="7">
    <font>
      <sz val="11"/>
      <color theme="1"/>
      <name val="Calibri"/>
      <charset val="134"/>
      <scheme val="minor"/>
    </font>
    <font>
      <b/>
      <sz val="10"/>
      <name val="Arial"/>
      <charset val="134"/>
    </font>
    <font>
      <sz val="10"/>
      <name val="Arial"/>
      <charset val="134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indexed="8"/>
      <name val="Arial"/>
      <charset val="134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Border="1" applyAlignment="1"/>
    <xf numFmtId="0" fontId="2" fillId="0" borderId="0" xfId="0" applyFont="1" applyBorder="1"/>
    <xf numFmtId="0" fontId="2" fillId="0" borderId="0" xfId="0" applyFont="1" applyFill="1" applyAlignment="1"/>
    <xf numFmtId="0" fontId="2" fillId="0" borderId="9" xfId="0" applyFont="1" applyFill="1" applyBorder="1" applyAlignment="1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right"/>
    </xf>
    <xf numFmtId="164" fontId="1" fillId="0" borderId="11" xfId="0" applyNumberFormat="1" applyFont="1" applyBorder="1" applyAlignment="1">
      <alignment horizontal="right"/>
    </xf>
    <xf numFmtId="165" fontId="2" fillId="0" borderId="0" xfId="0" applyNumberFormat="1" applyFont="1"/>
    <xf numFmtId="164" fontId="1" fillId="0" borderId="10" xfId="0" applyNumberFormat="1" applyFont="1" applyFill="1" applyBorder="1" applyAlignment="1">
      <alignment horizontal="right"/>
    </xf>
    <xf numFmtId="164" fontId="1" fillId="0" borderId="11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0" fontId="2" fillId="0" borderId="10" xfId="0" applyFont="1" applyFill="1" applyBorder="1"/>
    <xf numFmtId="166" fontId="2" fillId="0" borderId="10" xfId="0" applyNumberFormat="1" applyFont="1" applyBorder="1" applyAlignment="1">
      <alignment horizontal="right"/>
    </xf>
    <xf numFmtId="3" fontId="2" fillId="0" borderId="10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0" fontId="2" fillId="0" borderId="10" xfId="0" applyFont="1" applyFill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Fill="1"/>
    <xf numFmtId="164" fontId="1" fillId="0" borderId="0" xfId="0" applyNumberFormat="1" applyFont="1" applyFill="1" applyBorder="1" applyAlignment="1">
      <alignment horizontal="right"/>
    </xf>
    <xf numFmtId="164" fontId="4" fillId="0" borderId="11" xfId="0" applyNumberFormat="1" applyFont="1" applyFill="1" applyBorder="1" applyAlignment="1">
      <alignment horizontal="right"/>
    </xf>
    <xf numFmtId="166" fontId="2" fillId="0" borderId="10" xfId="0" applyNumberFormat="1" applyFont="1" applyFill="1" applyBorder="1" applyAlignment="1">
      <alignment horizontal="right"/>
    </xf>
    <xf numFmtId="164" fontId="4" fillId="0" borderId="1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0" fontId="4" fillId="0" borderId="10" xfId="0" applyFont="1" applyFill="1" applyBorder="1"/>
    <xf numFmtId="3" fontId="4" fillId="0" borderId="10" xfId="0" applyNumberFormat="1" applyFont="1" applyFill="1" applyBorder="1" applyAlignment="1">
      <alignment horizontal="right"/>
    </xf>
    <xf numFmtId="3" fontId="2" fillId="0" borderId="11" xfId="0" applyNumberFormat="1" applyFont="1" applyFill="1" applyBorder="1" applyAlignment="1">
      <alignment horizontal="right"/>
    </xf>
    <xf numFmtId="0" fontId="4" fillId="0" borderId="10" xfId="0" applyFont="1" applyFill="1" applyBorder="1" applyAlignment="1">
      <alignment horizontal="right"/>
    </xf>
    <xf numFmtId="0" fontId="2" fillId="0" borderId="0" xfId="0" applyFont="1"/>
    <xf numFmtId="3" fontId="4" fillId="0" borderId="0" xfId="0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10" xfId="0" applyFont="1" applyFill="1" applyBorder="1"/>
    <xf numFmtId="3" fontId="2" fillId="0" borderId="0" xfId="0" applyNumberFormat="1" applyFont="1" applyFill="1" applyBorder="1" applyAlignment="1">
      <alignment horizontal="right"/>
    </xf>
    <xf numFmtId="3" fontId="4" fillId="0" borderId="11" xfId="0" applyNumberFormat="1" applyFont="1" applyFill="1" applyBorder="1" applyAlignment="1">
      <alignment horizontal="right"/>
    </xf>
    <xf numFmtId="0" fontId="2" fillId="3" borderId="0" xfId="0" applyFont="1" applyFill="1"/>
    <xf numFmtId="0" fontId="2" fillId="0" borderId="10" xfId="0" applyFont="1" applyBorder="1"/>
    <xf numFmtId="0" fontId="2" fillId="0" borderId="10" xfId="0" applyFont="1" applyBorder="1" applyAlignment="1">
      <alignment horizontal="right"/>
    </xf>
    <xf numFmtId="166" fontId="4" fillId="0" borderId="10" xfId="0" applyNumberFormat="1" applyFont="1" applyFill="1" applyBorder="1" applyAlignment="1">
      <alignment horizontal="right"/>
    </xf>
    <xf numFmtId="164" fontId="1" fillId="0" borderId="10" xfId="0" applyNumberFormat="1" applyFont="1" applyFill="1" applyBorder="1"/>
    <xf numFmtId="164" fontId="1" fillId="0" borderId="11" xfId="0" applyNumberFormat="1" applyFont="1" applyFill="1" applyBorder="1"/>
    <xf numFmtId="3" fontId="1" fillId="0" borderId="10" xfId="0" applyNumberFormat="1" applyFont="1" applyFill="1" applyBorder="1"/>
    <xf numFmtId="3" fontId="1" fillId="0" borderId="10" xfId="0" applyNumberFormat="1" applyFont="1" applyBorder="1"/>
    <xf numFmtId="164" fontId="1" fillId="0" borderId="0" xfId="0" applyNumberFormat="1" applyFont="1" applyFill="1" applyBorder="1"/>
    <xf numFmtId="166" fontId="4" fillId="0" borderId="10" xfId="0" applyNumberFormat="1" applyFont="1" applyBorder="1" applyAlignment="1">
      <alignment horizontal="right"/>
    </xf>
    <xf numFmtId="49" fontId="2" fillId="0" borderId="0" xfId="0" applyNumberFormat="1" applyFont="1" applyFill="1" applyBorder="1"/>
    <xf numFmtId="0" fontId="4" fillId="0" borderId="0" xfId="0" applyFont="1" applyBorder="1" applyAlignment="1">
      <alignment horizontal="right"/>
    </xf>
    <xf numFmtId="3" fontId="2" fillId="0" borderId="10" xfId="0" applyNumberFormat="1" applyFont="1" applyFill="1" applyBorder="1"/>
    <xf numFmtId="166" fontId="4" fillId="0" borderId="11" xfId="0" applyNumberFormat="1" applyFont="1" applyBorder="1" applyAlignment="1">
      <alignment horizontal="right"/>
    </xf>
    <xf numFmtId="0" fontId="4" fillId="0" borderId="11" xfId="0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6" fontId="2" fillId="0" borderId="11" xfId="0" applyNumberFormat="1" applyFont="1" applyBorder="1" applyAlignment="1">
      <alignment horizontal="right"/>
    </xf>
    <xf numFmtId="164" fontId="1" fillId="0" borderId="10" xfId="0" applyNumberFormat="1" applyFont="1" applyFill="1" applyBorder="1" applyAlignment="1"/>
    <xf numFmtId="164" fontId="1" fillId="0" borderId="11" xfId="0" applyNumberFormat="1" applyFont="1" applyFill="1" applyBorder="1" applyAlignment="1"/>
    <xf numFmtId="0" fontId="0" fillId="0" borderId="10" xfId="0" applyBorder="1"/>
    <xf numFmtId="166" fontId="1" fillId="0" borderId="1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3" fontId="2" fillId="0" borderId="0" xfId="0" applyNumberFormat="1" applyFont="1" applyFill="1" applyBorder="1"/>
    <xf numFmtId="0" fontId="2" fillId="0" borderId="11" xfId="0" applyFont="1" applyFill="1" applyBorder="1"/>
    <xf numFmtId="0" fontId="5" fillId="0" borderId="0" xfId="0" applyFont="1" applyFill="1" applyBorder="1"/>
    <xf numFmtId="0" fontId="6" fillId="0" borderId="0" xfId="0" applyFont="1" applyFill="1" applyBorder="1"/>
    <xf numFmtId="0" fontId="1" fillId="0" borderId="0" xfId="0" applyFont="1" applyFill="1" applyBorder="1"/>
    <xf numFmtId="0" fontId="1" fillId="0" borderId="12" xfId="0" applyFont="1" applyBorder="1"/>
    <xf numFmtId="0" fontId="2" fillId="0" borderId="12" xfId="0" applyFont="1" applyFill="1" applyBorder="1"/>
    <xf numFmtId="0" fontId="2" fillId="0" borderId="12" xfId="0" applyFont="1" applyBorder="1"/>
    <xf numFmtId="0" fontId="2" fillId="0" borderId="13" xfId="0" applyFont="1" applyFill="1" applyBorder="1"/>
    <xf numFmtId="0" fontId="2" fillId="0" borderId="13" xfId="0" applyFont="1" applyBorder="1"/>
    <xf numFmtId="0" fontId="2" fillId="0" borderId="13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49" fontId="2" fillId="0" borderId="0" xfId="0" applyNumberFormat="1" applyFont="1" applyAlignment="1">
      <alignment horizontal="distributed"/>
    </xf>
    <xf numFmtId="49" fontId="2" fillId="0" borderId="0" xfId="0" applyNumberFormat="1" applyFont="1" applyAlignment="1">
      <alignment horizontal="left"/>
    </xf>
    <xf numFmtId="49" fontId="2" fillId="0" borderId="0" xfId="0" applyNumberFormat="1" applyFont="1" applyBorder="1" applyAlignment="1">
      <alignment horizontal="distributed"/>
    </xf>
    <xf numFmtId="0" fontId="2" fillId="0" borderId="0" xfId="0" applyFont="1" applyFill="1" applyBorder="1" applyAlignment="1"/>
    <xf numFmtId="0" fontId="2" fillId="0" borderId="0" xfId="0" applyFont="1" applyAlignment="1"/>
    <xf numFmtId="49" fontId="2" fillId="0" borderId="0" xfId="0" applyNumberFormat="1" applyFont="1" applyFill="1" applyBorder="1" applyAlignme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Border="1" applyAlignment="1">
      <alignment horizontal="left"/>
    </xf>
    <xf numFmtId="3" fontId="2" fillId="0" borderId="0" xfId="0" applyNumberFormat="1" applyFont="1" applyFill="1"/>
    <xf numFmtId="164" fontId="1" fillId="3" borderId="11" xfId="0" applyNumberFormat="1" applyFont="1" applyFill="1" applyBorder="1"/>
    <xf numFmtId="0" fontId="2" fillId="3" borderId="0" xfId="0" applyFont="1" applyFill="1" applyBorder="1"/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1"/>
  <sheetViews>
    <sheetView tabSelected="1" zoomScaleNormal="100" zoomScaleSheetLayoutView="100" workbookViewId="0">
      <selection sqref="A1:I1"/>
    </sheetView>
  </sheetViews>
  <sheetFormatPr baseColWidth="10" defaultColWidth="11.42578125" defaultRowHeight="12.75"/>
  <cols>
    <col min="1" max="2" width="1.7109375" style="34" customWidth="1"/>
    <col min="3" max="3" width="38.7109375" style="34" customWidth="1"/>
    <col min="4" max="4" width="10.140625" style="34" customWidth="1"/>
    <col min="5" max="5" width="10" style="34" customWidth="1"/>
    <col min="6" max="6" width="9.42578125" style="34" customWidth="1"/>
    <col min="7" max="7" width="12.5703125" style="34" customWidth="1"/>
    <col min="8" max="8" width="10" style="2" customWidth="1"/>
    <col min="9" max="9" width="9.5703125" style="4" customWidth="1"/>
    <col min="10" max="10" width="10" style="1" customWidth="1"/>
    <col min="11" max="11" width="11.42578125" style="2" customWidth="1"/>
    <col min="12" max="63" width="11.42578125" style="2"/>
    <col min="64" max="181" width="11.42578125" style="34"/>
    <col min="182" max="183" width="1.7109375" style="34" customWidth="1"/>
    <col min="184" max="184" width="53.5703125" style="34" customWidth="1"/>
    <col min="185" max="185" width="7" style="34" customWidth="1"/>
    <col min="186" max="186" width="10.28515625" style="34" customWidth="1"/>
    <col min="187" max="187" width="6.7109375" style="34" customWidth="1"/>
    <col min="188" max="188" width="8.28515625" style="34" customWidth="1"/>
    <col min="189" max="189" width="6.5703125" style="34" customWidth="1"/>
    <col min="190" max="190" width="10.42578125" style="34" customWidth="1"/>
    <col min="191" max="191" width="6.140625" style="34" customWidth="1"/>
    <col min="192" max="192" width="9.140625" style="34" customWidth="1"/>
    <col min="193" max="194" width="1.7109375" style="34" customWidth="1"/>
    <col min="195" max="195" width="6.5703125" style="34" customWidth="1"/>
    <col min="196" max="196" width="10" style="34" customWidth="1"/>
    <col min="197" max="197" width="8" style="34" customWidth="1"/>
    <col min="198" max="198" width="9.140625" style="34" customWidth="1"/>
    <col min="199" max="199" width="7.140625" style="34" customWidth="1"/>
    <col min="200" max="200" width="8" style="34" customWidth="1"/>
    <col min="201" max="16384" width="11.42578125" style="34"/>
  </cols>
  <sheetData>
    <row r="1" spans="1:12" ht="18.75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</row>
    <row r="2" spans="1:12" ht="11.25" customHeight="1">
      <c r="A2" s="3"/>
      <c r="B2" s="3"/>
      <c r="C2" s="4"/>
      <c r="D2" s="4"/>
      <c r="E2" s="4"/>
      <c r="F2" s="4"/>
      <c r="G2" s="4"/>
      <c r="H2" s="1"/>
    </row>
    <row r="3" spans="1:12" ht="22.5" customHeight="1">
      <c r="A3" s="91" t="s">
        <v>248</v>
      </c>
      <c r="B3" s="91"/>
      <c r="C3" s="92"/>
      <c r="D3" s="97" t="s">
        <v>1</v>
      </c>
      <c r="E3" s="98"/>
      <c r="F3" s="98"/>
      <c r="G3" s="98"/>
      <c r="H3" s="98"/>
      <c r="I3" s="98"/>
    </row>
    <row r="4" spans="1:12" ht="22.5" customHeight="1">
      <c r="A4" s="93"/>
      <c r="B4" s="93"/>
      <c r="C4" s="94"/>
      <c r="D4" s="99" t="s">
        <v>2</v>
      </c>
      <c r="E4" s="100" t="s">
        <v>3</v>
      </c>
      <c r="F4" s="100"/>
      <c r="G4" s="100" t="s">
        <v>4</v>
      </c>
      <c r="H4" s="99" t="s">
        <v>5</v>
      </c>
      <c r="I4" s="97"/>
    </row>
    <row r="5" spans="1:12" ht="20.100000000000001" customHeight="1">
      <c r="A5" s="93"/>
      <c r="B5" s="93"/>
      <c r="C5" s="94"/>
      <c r="D5" s="99"/>
      <c r="E5" s="100" t="s">
        <v>6</v>
      </c>
      <c r="F5" s="100" t="s">
        <v>7</v>
      </c>
      <c r="G5" s="100"/>
      <c r="H5" s="99" t="s">
        <v>8</v>
      </c>
      <c r="I5" s="86" t="s">
        <v>9</v>
      </c>
    </row>
    <row r="6" spans="1:12" ht="14.25" customHeight="1">
      <c r="A6" s="93"/>
      <c r="B6" s="93"/>
      <c r="C6" s="94"/>
      <c r="D6" s="99"/>
      <c r="E6" s="100"/>
      <c r="F6" s="100"/>
      <c r="G6" s="100"/>
      <c r="H6" s="99"/>
      <c r="I6" s="86"/>
    </row>
    <row r="7" spans="1:12" ht="14.25" customHeight="1">
      <c r="A7" s="95"/>
      <c r="B7" s="95"/>
      <c r="C7" s="96"/>
      <c r="D7" s="99"/>
      <c r="E7" s="100"/>
      <c r="F7" s="100"/>
      <c r="G7" s="100"/>
      <c r="H7" s="99"/>
      <c r="I7" s="86"/>
    </row>
    <row r="8" spans="1:12" ht="12.2" customHeight="1">
      <c r="A8" s="5"/>
      <c r="B8" s="5"/>
      <c r="C8" s="6"/>
      <c r="D8" s="7"/>
      <c r="E8" s="6"/>
      <c r="F8" s="6"/>
      <c r="G8" s="8"/>
      <c r="H8" s="9"/>
      <c r="I8" s="10"/>
    </row>
    <row r="9" spans="1:12" ht="22.5" customHeight="1">
      <c r="A9" s="87" t="s">
        <v>10</v>
      </c>
      <c r="B9" s="87"/>
      <c r="C9" s="88"/>
      <c r="D9" s="11">
        <f>SUM(D10,D27,D40,D61,D77,D95,D116,D144,D166,D184,D187,D209,D228,D235,D241,D254)</f>
        <v>67816</v>
      </c>
      <c r="E9" s="12">
        <f>SUM(E10,E27,E40,E61,E77,E95,E116,E144,E166,E184,E187,E209,E228,E235,E241,E254)</f>
        <v>60922</v>
      </c>
      <c r="F9" s="11">
        <f>SUM(F10,F27,F40,F61,F77,F95,F116,F144,F166,F184,F187,F209,F228,F235,F241,F254)</f>
        <v>6894</v>
      </c>
      <c r="G9" s="13">
        <f>SUM(D9/4598365*10000)</f>
        <v>147.47850594722254</v>
      </c>
      <c r="H9" s="12">
        <f>SUM(H10,H27,H40,H61,H77,H95,H116,H144,H166,H184,H187,H209,H228,H235,H241,H254)</f>
        <v>56459</v>
      </c>
      <c r="I9" s="12">
        <f>SUM(I10,I27,I40,I61,I77,I95,I116,I144,I166,I184,I187,I209,I228,I235,I241,I254)</f>
        <v>11357</v>
      </c>
      <c r="K9" s="13"/>
      <c r="L9" s="83"/>
    </row>
    <row r="10" spans="1:12" s="2" customFormat="1" ht="20.25" customHeight="1">
      <c r="A10" s="2" t="s">
        <v>11</v>
      </c>
      <c r="D10" s="14">
        <f>SUM(D11:D26)</f>
        <v>137</v>
      </c>
      <c r="E10" s="15">
        <f>SUM(E11:E26)</f>
        <v>117</v>
      </c>
      <c r="F10" s="14">
        <f t="shared" ref="F10:I10" si="0">SUM(F11:F26)</f>
        <v>20</v>
      </c>
      <c r="G10" s="13">
        <f>SUM(D10/4598365*10000)</f>
        <v>0.29793198234589902</v>
      </c>
      <c r="H10" s="15">
        <f t="shared" si="0"/>
        <v>128</v>
      </c>
      <c r="I10" s="15">
        <f t="shared" si="0"/>
        <v>9</v>
      </c>
      <c r="J10" s="1"/>
      <c r="K10" s="13"/>
    </row>
    <row r="11" spans="1:12" ht="18" customHeight="1">
      <c r="A11" s="2"/>
      <c r="B11" s="2" t="s">
        <v>12</v>
      </c>
      <c r="C11" s="2"/>
      <c r="D11" s="16">
        <f>SUM(H11,I11)</f>
        <v>112</v>
      </c>
      <c r="E11" s="17">
        <v>97</v>
      </c>
      <c r="F11" s="17">
        <v>15</v>
      </c>
      <c r="G11" s="18">
        <f>SUM(D11/4598365*10000)</f>
        <v>0.24356483228277875</v>
      </c>
      <c r="H11" s="19">
        <v>107</v>
      </c>
      <c r="I11" s="20">
        <v>5</v>
      </c>
      <c r="K11" s="13"/>
    </row>
    <row r="12" spans="1:12" ht="18" customHeight="1">
      <c r="A12" s="2"/>
      <c r="B12" s="1" t="s">
        <v>13</v>
      </c>
      <c r="C12" s="1"/>
      <c r="D12" s="21">
        <f>SUM(H12,I12)</f>
        <v>1</v>
      </c>
      <c r="E12" s="22" t="s">
        <v>14</v>
      </c>
      <c r="F12" s="17">
        <v>1</v>
      </c>
      <c r="G12" s="18">
        <f>SUM(D12/4598365*10000)</f>
        <v>2.1746860025248105E-3</v>
      </c>
      <c r="H12" s="19">
        <v>1</v>
      </c>
      <c r="I12" s="23" t="s">
        <v>14</v>
      </c>
      <c r="K12" s="13"/>
    </row>
    <row r="13" spans="1:12" ht="18" customHeight="1">
      <c r="A13" s="2"/>
      <c r="B13" s="2" t="s">
        <v>15</v>
      </c>
      <c r="C13" s="1"/>
      <c r="D13" s="21">
        <f>SUM(H13,I13)</f>
        <v>3</v>
      </c>
      <c r="E13" s="17">
        <v>3</v>
      </c>
      <c r="F13" s="22" t="s">
        <v>14</v>
      </c>
      <c r="G13" s="18">
        <f>SUM(D13/4598365*10000)</f>
        <v>6.5240580075744316E-3</v>
      </c>
      <c r="H13" s="19">
        <v>2</v>
      </c>
      <c r="I13" s="23">
        <v>1</v>
      </c>
      <c r="K13" s="13"/>
    </row>
    <row r="14" spans="1:12" ht="18" customHeight="1">
      <c r="A14" s="2"/>
      <c r="B14" s="2" t="s">
        <v>16</v>
      </c>
      <c r="C14" s="1"/>
      <c r="D14" s="21" t="s">
        <v>17</v>
      </c>
      <c r="E14" s="17"/>
      <c r="F14" s="17"/>
      <c r="G14" s="18"/>
      <c r="H14" s="19"/>
      <c r="I14" s="23"/>
      <c r="K14" s="13"/>
    </row>
    <row r="15" spans="1:12" ht="15" customHeight="1">
      <c r="A15" s="2"/>
      <c r="B15" s="2"/>
      <c r="C15" s="1" t="s">
        <v>18</v>
      </c>
      <c r="D15" s="21" t="s">
        <v>17</v>
      </c>
      <c r="E15" s="17"/>
      <c r="F15" s="17"/>
      <c r="G15" s="18"/>
      <c r="H15" s="19"/>
      <c r="I15" s="23"/>
      <c r="K15" s="13"/>
    </row>
    <row r="16" spans="1:12" ht="15" customHeight="1">
      <c r="A16" s="2"/>
      <c r="B16" s="2"/>
      <c r="C16" s="1" t="s">
        <v>19</v>
      </c>
      <c r="D16" s="21">
        <f>SUM(H16,I16)</f>
        <v>8</v>
      </c>
      <c r="E16" s="17">
        <v>7</v>
      </c>
      <c r="F16" s="17">
        <v>1</v>
      </c>
      <c r="G16" s="18">
        <f>SUM(D16/4598365*10000)</f>
        <v>1.7397488020198484E-2</v>
      </c>
      <c r="H16" s="19">
        <v>8</v>
      </c>
      <c r="I16" s="23" t="s">
        <v>14</v>
      </c>
      <c r="K16" s="13"/>
    </row>
    <row r="17" spans="1:11" ht="18" customHeight="1">
      <c r="A17" s="2"/>
      <c r="B17" s="1" t="s">
        <v>20</v>
      </c>
      <c r="C17" s="1"/>
      <c r="D17" s="21"/>
      <c r="E17" s="17"/>
      <c r="F17" s="17"/>
      <c r="G17" s="18"/>
      <c r="H17" s="19"/>
      <c r="I17" s="23"/>
      <c r="K17" s="13"/>
    </row>
    <row r="18" spans="1:11" ht="15" customHeight="1">
      <c r="A18" s="2"/>
      <c r="B18" s="1"/>
      <c r="C18" s="1" t="s">
        <v>21</v>
      </c>
      <c r="D18" s="21">
        <f>SUM(H18,I18)</f>
        <v>2</v>
      </c>
      <c r="E18" s="17">
        <v>2</v>
      </c>
      <c r="F18" s="22" t="s">
        <v>14</v>
      </c>
      <c r="G18" s="18">
        <f>SUM(D18/4598365*10000)</f>
        <v>4.3493720050496211E-3</v>
      </c>
      <c r="H18" s="19">
        <v>2</v>
      </c>
      <c r="I18" s="23" t="s">
        <v>14</v>
      </c>
      <c r="K18" s="13"/>
    </row>
    <row r="19" spans="1:11" ht="18" customHeight="1">
      <c r="A19" s="2"/>
      <c r="B19" s="1" t="s">
        <v>22</v>
      </c>
      <c r="C19" s="1"/>
      <c r="D19" s="21">
        <f>SUM(H19,I19)</f>
        <v>4</v>
      </c>
      <c r="E19" s="17">
        <v>4</v>
      </c>
      <c r="F19" s="22" t="s">
        <v>14</v>
      </c>
      <c r="G19" s="18">
        <f>SUM(D19/4598365*10000)</f>
        <v>8.6987440100992422E-3</v>
      </c>
      <c r="H19" s="19">
        <v>2</v>
      </c>
      <c r="I19" s="23">
        <v>2</v>
      </c>
      <c r="K19" s="13"/>
    </row>
    <row r="20" spans="1:11" ht="18" customHeight="1">
      <c r="A20" s="2"/>
      <c r="B20" s="1" t="s">
        <v>23</v>
      </c>
      <c r="C20" s="1"/>
      <c r="D20" s="21" t="s">
        <v>17</v>
      </c>
      <c r="E20" s="17"/>
      <c r="F20" s="17"/>
      <c r="G20" s="18"/>
      <c r="H20" s="19"/>
      <c r="I20" s="23"/>
      <c r="K20" s="13"/>
    </row>
    <row r="21" spans="1:11" ht="15" customHeight="1">
      <c r="A21" s="2"/>
      <c r="B21" s="1"/>
      <c r="C21" s="1" t="s">
        <v>249</v>
      </c>
      <c r="D21" s="21"/>
      <c r="E21" s="17"/>
      <c r="F21" s="17"/>
      <c r="G21" s="18"/>
      <c r="H21" s="19"/>
      <c r="I21" s="23"/>
      <c r="K21" s="13"/>
    </row>
    <row r="22" spans="1:11" ht="15" customHeight="1">
      <c r="A22" s="2"/>
      <c r="B22" s="1"/>
      <c r="C22" s="1" t="s">
        <v>24</v>
      </c>
      <c r="D22" s="21">
        <f>SUM(H22,I22)</f>
        <v>1</v>
      </c>
      <c r="E22" s="17">
        <v>1</v>
      </c>
      <c r="F22" s="22" t="s">
        <v>14</v>
      </c>
      <c r="G22" s="18">
        <f>SUM(D22/4598365*10000)</f>
        <v>2.1746860025248105E-3</v>
      </c>
      <c r="H22" s="19" t="s">
        <v>14</v>
      </c>
      <c r="I22" s="23">
        <v>1</v>
      </c>
      <c r="K22" s="13"/>
    </row>
    <row r="23" spans="1:11" ht="17.25" customHeight="1">
      <c r="A23" s="2"/>
      <c r="B23" s="1" t="s">
        <v>25</v>
      </c>
      <c r="C23" s="1"/>
      <c r="D23" s="21" t="s">
        <v>17</v>
      </c>
      <c r="E23" s="17"/>
      <c r="F23" s="17"/>
      <c r="G23" s="18"/>
      <c r="H23" s="19"/>
      <c r="I23" s="23"/>
      <c r="K23" s="13"/>
    </row>
    <row r="24" spans="1:11" ht="15" customHeight="1">
      <c r="A24" s="2"/>
      <c r="B24" s="1" t="s">
        <v>17</v>
      </c>
      <c r="C24" s="1" t="s">
        <v>26</v>
      </c>
      <c r="D24" s="21" t="s">
        <v>17</v>
      </c>
      <c r="E24" s="17"/>
      <c r="F24" s="17"/>
      <c r="G24" s="18"/>
      <c r="H24" s="19"/>
      <c r="I24" s="23"/>
      <c r="K24" s="13"/>
    </row>
    <row r="25" spans="1:11" ht="15" customHeight="1">
      <c r="A25" s="2"/>
      <c r="B25" s="1"/>
      <c r="C25" s="1" t="s">
        <v>27</v>
      </c>
      <c r="D25" s="21">
        <f>SUM(H25,I25)</f>
        <v>1</v>
      </c>
      <c r="E25" s="17">
        <v>1</v>
      </c>
      <c r="F25" s="22" t="s">
        <v>14</v>
      </c>
      <c r="G25" s="18">
        <f>SUM(D25/4598365*10000)</f>
        <v>2.1746860025248105E-3</v>
      </c>
      <c r="H25" s="19">
        <v>1</v>
      </c>
      <c r="I25" s="23" t="s">
        <v>14</v>
      </c>
      <c r="K25" s="13"/>
    </row>
    <row r="26" spans="1:11" ht="18" customHeight="1">
      <c r="A26" s="2"/>
      <c r="B26" s="2" t="s">
        <v>28</v>
      </c>
      <c r="C26" s="1"/>
      <c r="D26" s="16">
        <f>SUM(H26,I26)</f>
        <v>5</v>
      </c>
      <c r="E26" s="17">
        <v>2</v>
      </c>
      <c r="F26" s="17">
        <v>3</v>
      </c>
      <c r="G26" s="18">
        <f>SUM(D26/4598365*10000)</f>
        <v>1.0873430012624053E-2</v>
      </c>
      <c r="H26" s="19">
        <v>5</v>
      </c>
      <c r="I26" s="23" t="s">
        <v>14</v>
      </c>
      <c r="K26" s="13"/>
    </row>
    <row r="27" spans="1:11" s="2" customFormat="1" ht="21" customHeight="1">
      <c r="A27" s="2" t="s">
        <v>29</v>
      </c>
      <c r="D27" s="14">
        <f>SUM(D29:D39)</f>
        <v>214</v>
      </c>
      <c r="E27" s="15">
        <f>SUM(E28:E39)</f>
        <v>183</v>
      </c>
      <c r="F27" s="14">
        <f>SUM(F29:F39)</f>
        <v>31</v>
      </c>
      <c r="G27" s="13">
        <f>SUM(D27/4598365*10000)</f>
        <v>0.46538280454030945</v>
      </c>
      <c r="H27" s="15">
        <f>SUM(H29:H39)</f>
        <v>171</v>
      </c>
      <c r="I27" s="15">
        <f>SUM(I29:I39)</f>
        <v>43</v>
      </c>
      <c r="J27" s="1"/>
      <c r="K27" s="13"/>
    </row>
    <row r="28" spans="1:11" s="2" customFormat="1" ht="17.25" customHeight="1">
      <c r="B28" s="2" t="s">
        <v>250</v>
      </c>
      <c r="D28" s="14" t="s">
        <v>17</v>
      </c>
      <c r="E28" s="15"/>
      <c r="F28" s="15"/>
      <c r="G28" s="14"/>
      <c r="H28" s="14"/>
      <c r="I28" s="25"/>
      <c r="J28" s="1"/>
      <c r="K28" s="13"/>
    </row>
    <row r="29" spans="1:11" s="2" customFormat="1" ht="15" customHeight="1">
      <c r="C29" s="2" t="s">
        <v>251</v>
      </c>
      <c r="D29" s="14">
        <f>SUM(H29:I29)</f>
        <v>12</v>
      </c>
      <c r="E29" s="26">
        <v>10</v>
      </c>
      <c r="F29" s="26">
        <v>2</v>
      </c>
      <c r="G29" s="27">
        <f>SUM(D29/4598365*10000)</f>
        <v>2.6096232030297727E-2</v>
      </c>
      <c r="H29" s="28">
        <v>12</v>
      </c>
      <c r="I29" s="29" t="s">
        <v>14</v>
      </c>
      <c r="J29" s="1"/>
      <c r="K29" s="13"/>
    </row>
    <row r="30" spans="1:11" s="2" customFormat="1" ht="18" customHeight="1">
      <c r="B30" s="2" t="s">
        <v>30</v>
      </c>
      <c r="C30" s="1"/>
      <c r="D30" s="16">
        <f>SUM(H30:I30)</f>
        <v>12</v>
      </c>
      <c r="E30" s="26">
        <v>10</v>
      </c>
      <c r="F30" s="30">
        <v>2</v>
      </c>
      <c r="G30" s="27">
        <f>SUM(D30/4598365*10000)</f>
        <v>2.6096232030297727E-2</v>
      </c>
      <c r="H30" s="31">
        <v>12</v>
      </c>
      <c r="I30" s="29" t="s">
        <v>14</v>
      </c>
      <c r="J30" s="1"/>
      <c r="K30" s="13"/>
    </row>
    <row r="31" spans="1:11" s="2" customFormat="1" ht="17.25" customHeight="1">
      <c r="B31" s="1" t="s">
        <v>31</v>
      </c>
      <c r="D31" s="16">
        <f>SUM(H31,I31)</f>
        <v>3</v>
      </c>
      <c r="E31" s="17">
        <v>2</v>
      </c>
      <c r="F31" s="17">
        <v>1</v>
      </c>
      <c r="G31" s="27">
        <f>SUM(D31/4598365*10000)</f>
        <v>6.5240580075744316E-3</v>
      </c>
      <c r="H31" s="19">
        <v>2</v>
      </c>
      <c r="I31" s="32">
        <v>1</v>
      </c>
      <c r="J31" s="1"/>
      <c r="K31" s="13"/>
    </row>
    <row r="32" spans="1:11" s="2" customFormat="1" ht="19.5" customHeight="1">
      <c r="B32" s="2" t="s">
        <v>32</v>
      </c>
      <c r="C32" s="1"/>
      <c r="D32" s="16"/>
      <c r="E32" s="17"/>
      <c r="F32" s="17"/>
      <c r="G32" s="27"/>
      <c r="H32" s="19"/>
      <c r="I32" s="20"/>
      <c r="J32" s="1"/>
      <c r="K32" s="13"/>
    </row>
    <row r="33" spans="1:63" s="2" customFormat="1" ht="15" customHeight="1">
      <c r="C33" s="1" t="s">
        <v>33</v>
      </c>
      <c r="D33" s="16">
        <f>SUM(H33,I33)</f>
        <v>1</v>
      </c>
      <c r="E33" s="17">
        <v>1</v>
      </c>
      <c r="F33" s="33" t="s">
        <v>14</v>
      </c>
      <c r="G33" s="18">
        <f>SUM(D33/4598365*10000)</f>
        <v>2.1746860025248105E-3</v>
      </c>
      <c r="H33" s="33" t="s">
        <v>14</v>
      </c>
      <c r="I33" s="20">
        <v>1</v>
      </c>
      <c r="J33" s="1"/>
      <c r="K33" s="13"/>
    </row>
    <row r="34" spans="1:63" ht="18" customHeight="1">
      <c r="A34" s="2"/>
      <c r="B34" s="2" t="s">
        <v>34</v>
      </c>
      <c r="C34" s="2"/>
      <c r="D34" s="21">
        <f>SUM(H34,I34)</f>
        <v>75</v>
      </c>
      <c r="E34" s="17">
        <v>66</v>
      </c>
      <c r="F34" s="17">
        <v>9</v>
      </c>
      <c r="G34" s="18">
        <f>SUM(D34/4598365*10000)</f>
        <v>0.16310145018936076</v>
      </c>
      <c r="H34" s="19">
        <v>62</v>
      </c>
      <c r="I34" s="23">
        <v>13</v>
      </c>
      <c r="K34" s="13"/>
    </row>
    <row r="35" spans="1:63" ht="18" customHeight="1">
      <c r="A35" s="1"/>
      <c r="B35" s="2" t="s">
        <v>35</v>
      </c>
      <c r="C35" s="2"/>
      <c r="D35" s="21">
        <f>SUM(H35,I35)</f>
        <v>3</v>
      </c>
      <c r="E35" s="17">
        <v>2</v>
      </c>
      <c r="F35" s="17">
        <v>1</v>
      </c>
      <c r="G35" s="18">
        <f>SUM(D35/4598365*10000)</f>
        <v>6.5240580075744316E-3</v>
      </c>
      <c r="H35" s="19">
        <v>3</v>
      </c>
      <c r="I35" s="35" t="s">
        <v>14</v>
      </c>
      <c r="K35" s="13"/>
    </row>
    <row r="36" spans="1:63" ht="18" customHeight="1">
      <c r="A36" s="1"/>
      <c r="B36" s="2" t="s">
        <v>36</v>
      </c>
      <c r="C36" s="36"/>
      <c r="D36" s="21" t="s">
        <v>17</v>
      </c>
      <c r="E36" s="37"/>
      <c r="F36" s="37"/>
      <c r="G36" s="18"/>
      <c r="H36" s="19"/>
      <c r="I36" s="38"/>
      <c r="K36" s="13"/>
    </row>
    <row r="37" spans="1:63" ht="15" customHeight="1">
      <c r="A37" s="1"/>
      <c r="B37" s="2"/>
      <c r="C37" s="2" t="s">
        <v>37</v>
      </c>
      <c r="D37" s="21">
        <f>SUM(H37,I37)</f>
        <v>2</v>
      </c>
      <c r="E37" s="17">
        <v>2</v>
      </c>
      <c r="F37" s="33" t="s">
        <v>14</v>
      </c>
      <c r="G37" s="18">
        <f t="shared" ref="G37:G44" si="1">SUM(D37/4598365*10000)</f>
        <v>4.3493720050496211E-3</v>
      </c>
      <c r="H37" s="19">
        <v>2</v>
      </c>
      <c r="I37" s="39" t="s">
        <v>14</v>
      </c>
      <c r="K37" s="13"/>
    </row>
    <row r="38" spans="1:63" ht="18" customHeight="1">
      <c r="B38" s="2" t="s">
        <v>38</v>
      </c>
      <c r="C38" s="2"/>
      <c r="D38" s="21">
        <f>SUM(H38,I38)</f>
        <v>85</v>
      </c>
      <c r="E38" s="17">
        <v>71</v>
      </c>
      <c r="F38" s="17">
        <v>14</v>
      </c>
      <c r="G38" s="18">
        <f t="shared" si="1"/>
        <v>0.18484831021460887</v>
      </c>
      <c r="H38" s="19">
        <v>64</v>
      </c>
      <c r="I38" s="23">
        <v>21</v>
      </c>
      <c r="K38" s="13"/>
    </row>
    <row r="39" spans="1:63" ht="17.25" customHeight="1">
      <c r="B39" s="2" t="s">
        <v>39</v>
      </c>
      <c r="C39" s="2"/>
      <c r="D39" s="16">
        <f>SUM(H39,I39)</f>
        <v>21</v>
      </c>
      <c r="E39" s="17">
        <v>19</v>
      </c>
      <c r="F39" s="17">
        <v>2</v>
      </c>
      <c r="G39" s="18">
        <f t="shared" si="1"/>
        <v>4.566840605302102E-2</v>
      </c>
      <c r="H39" s="19">
        <v>14</v>
      </c>
      <c r="I39" s="20">
        <v>7</v>
      </c>
      <c r="K39" s="13"/>
    </row>
    <row r="40" spans="1:63" s="40" customFormat="1" ht="20.25" customHeight="1">
      <c r="A40" s="2" t="s">
        <v>40</v>
      </c>
      <c r="B40" s="2"/>
      <c r="C40" s="2"/>
      <c r="D40" s="14">
        <f>SUM(D41:D60)</f>
        <v>1208</v>
      </c>
      <c r="E40" s="15">
        <f>SUM(E41:E60)</f>
        <v>1024</v>
      </c>
      <c r="F40" s="14">
        <f>SUM(F41:F60)</f>
        <v>184</v>
      </c>
      <c r="G40" s="13">
        <f t="shared" si="1"/>
        <v>2.6270206910499709</v>
      </c>
      <c r="H40" s="15">
        <f>SUM(H41:H60)</f>
        <v>916</v>
      </c>
      <c r="I40" s="15">
        <f>SUM(I41:I60)</f>
        <v>292</v>
      </c>
      <c r="J40" s="1"/>
      <c r="K40" s="13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</row>
    <row r="41" spans="1:63" ht="18" customHeight="1">
      <c r="B41" s="2" t="s">
        <v>41</v>
      </c>
      <c r="D41" s="16">
        <f>SUM(H41,I41)</f>
        <v>2</v>
      </c>
      <c r="E41" s="41">
        <v>2</v>
      </c>
      <c r="F41" s="42" t="s">
        <v>14</v>
      </c>
      <c r="G41" s="18">
        <f t="shared" si="1"/>
        <v>4.3493720050496211E-3</v>
      </c>
      <c r="H41" s="19">
        <v>2</v>
      </c>
      <c r="I41" s="20" t="s">
        <v>14</v>
      </c>
      <c r="K41" s="13"/>
    </row>
    <row r="42" spans="1:63" ht="17.25" customHeight="1">
      <c r="B42" s="2" t="s">
        <v>42</v>
      </c>
      <c r="D42" s="21">
        <f>SUM(H42,I42)</f>
        <v>10</v>
      </c>
      <c r="E42" s="41">
        <v>9</v>
      </c>
      <c r="F42" s="41">
        <v>1</v>
      </c>
      <c r="G42" s="18">
        <f t="shared" si="1"/>
        <v>2.1746860025248105E-2</v>
      </c>
      <c r="H42" s="19">
        <v>10</v>
      </c>
      <c r="I42" s="20" t="s">
        <v>14</v>
      </c>
      <c r="K42" s="13"/>
    </row>
    <row r="43" spans="1:63" ht="18" customHeight="1">
      <c r="B43" s="2" t="s">
        <v>43</v>
      </c>
      <c r="D43" s="21">
        <f>SUM(H43,I43)</f>
        <v>39</v>
      </c>
      <c r="E43" s="41">
        <v>25</v>
      </c>
      <c r="F43" s="41">
        <v>14</v>
      </c>
      <c r="G43" s="18">
        <f t="shared" si="1"/>
        <v>8.4812754098467613E-2</v>
      </c>
      <c r="H43" s="19">
        <v>39</v>
      </c>
      <c r="I43" s="20" t="s">
        <v>14</v>
      </c>
      <c r="K43" s="13"/>
    </row>
    <row r="44" spans="1:63" ht="18" customHeight="1">
      <c r="B44" s="2" t="s">
        <v>44</v>
      </c>
      <c r="C44" s="2"/>
      <c r="D44" s="21">
        <f>SUM(H44,I44)</f>
        <v>3</v>
      </c>
      <c r="E44" s="17">
        <v>3</v>
      </c>
      <c r="F44" s="22" t="s">
        <v>14</v>
      </c>
      <c r="G44" s="18">
        <f t="shared" si="1"/>
        <v>6.5240580075744316E-3</v>
      </c>
      <c r="H44" s="19">
        <v>3</v>
      </c>
      <c r="I44" s="20" t="s">
        <v>14</v>
      </c>
      <c r="K44" s="13"/>
    </row>
    <row r="45" spans="1:63" ht="18" customHeight="1">
      <c r="B45" s="1" t="s">
        <v>45</v>
      </c>
      <c r="C45" s="2"/>
      <c r="D45" s="21"/>
      <c r="E45" s="17"/>
      <c r="F45" s="17"/>
      <c r="G45" s="18"/>
      <c r="H45" s="19"/>
      <c r="I45" s="23"/>
      <c r="K45" s="13"/>
    </row>
    <row r="46" spans="1:63" ht="14.25" customHeight="1">
      <c r="B46" s="2"/>
      <c r="C46" s="1" t="s">
        <v>46</v>
      </c>
      <c r="D46" s="21">
        <f>SUM(H46,I46)</f>
        <v>1</v>
      </c>
      <c r="E46" s="22" t="s">
        <v>14</v>
      </c>
      <c r="F46" s="17">
        <v>1</v>
      </c>
      <c r="G46" s="18">
        <f>SUM(D46/4598365*10000)</f>
        <v>2.1746860025248105E-3</v>
      </c>
      <c r="H46" s="19">
        <v>1</v>
      </c>
      <c r="I46" s="23" t="s">
        <v>14</v>
      </c>
      <c r="K46" s="13"/>
    </row>
    <row r="47" spans="1:63" ht="16.5" customHeight="1">
      <c r="A47" s="2" t="s">
        <v>47</v>
      </c>
      <c r="C47" s="2"/>
      <c r="D47" s="21" t="s">
        <v>17</v>
      </c>
      <c r="E47" s="17"/>
      <c r="F47" s="17"/>
      <c r="G47" s="18"/>
      <c r="H47" s="19"/>
      <c r="I47" s="38"/>
      <c r="K47" s="13"/>
    </row>
    <row r="48" spans="1:63" ht="17.25" customHeight="1">
      <c r="B48" s="2" t="s">
        <v>48</v>
      </c>
      <c r="C48" s="2"/>
      <c r="D48" s="21">
        <f>SUM(H48,I48)</f>
        <v>4</v>
      </c>
      <c r="E48" s="17">
        <v>3</v>
      </c>
      <c r="F48" s="17">
        <v>1</v>
      </c>
      <c r="G48" s="18">
        <f>SUM(D48/4598365*10000)</f>
        <v>8.6987440100992422E-3</v>
      </c>
      <c r="H48" s="19">
        <v>4</v>
      </c>
      <c r="I48" s="23" t="s">
        <v>14</v>
      </c>
      <c r="K48" s="13"/>
    </row>
    <row r="49" spans="1:63" ht="18" customHeight="1">
      <c r="B49" s="2" t="s">
        <v>49</v>
      </c>
      <c r="C49" s="2"/>
      <c r="D49" s="21">
        <f>SUM(H49,I49)</f>
        <v>62</v>
      </c>
      <c r="E49" s="17">
        <v>56</v>
      </c>
      <c r="F49" s="17">
        <v>6</v>
      </c>
      <c r="G49" s="18">
        <f>SUM(D49/4598365*10000)</f>
        <v>0.13483053215653826</v>
      </c>
      <c r="H49" s="19">
        <v>47</v>
      </c>
      <c r="I49" s="38">
        <v>15</v>
      </c>
      <c r="K49" s="13"/>
    </row>
    <row r="50" spans="1:63" ht="18" customHeight="1">
      <c r="B50" s="2" t="s">
        <v>50</v>
      </c>
      <c r="D50" s="21">
        <f>SUM(H50,I50)</f>
        <v>5</v>
      </c>
      <c r="E50" s="41">
        <v>4</v>
      </c>
      <c r="F50" s="41">
        <v>1</v>
      </c>
      <c r="G50" s="18">
        <f>SUM(D50/4598365*10000)</f>
        <v>1.0873430012624053E-2</v>
      </c>
      <c r="H50" s="19">
        <v>4</v>
      </c>
      <c r="I50" s="32">
        <v>1</v>
      </c>
      <c r="K50" s="13"/>
    </row>
    <row r="51" spans="1:63" ht="18" customHeight="1">
      <c r="B51" s="1" t="s">
        <v>51</v>
      </c>
      <c r="C51" s="2"/>
      <c r="D51" s="21"/>
      <c r="E51" s="17"/>
      <c r="F51" s="17"/>
      <c r="G51" s="18"/>
      <c r="H51" s="19"/>
      <c r="I51" s="23"/>
      <c r="K51" s="13"/>
    </row>
    <row r="52" spans="1:63" ht="14.25" customHeight="1">
      <c r="B52" s="2"/>
      <c r="C52" s="1" t="s">
        <v>52</v>
      </c>
      <c r="D52" s="21">
        <f>SUM(H52,I52)</f>
        <v>11</v>
      </c>
      <c r="E52" s="17">
        <v>10</v>
      </c>
      <c r="F52" s="17">
        <v>1</v>
      </c>
      <c r="G52" s="18">
        <f>SUM(D52/4598365*10000)</f>
        <v>2.3921546027772918E-2</v>
      </c>
      <c r="H52" s="19">
        <v>11</v>
      </c>
      <c r="I52" s="23" t="s">
        <v>14</v>
      </c>
      <c r="K52" s="13"/>
    </row>
    <row r="53" spans="1:63" ht="18" customHeight="1">
      <c r="A53" s="2"/>
      <c r="B53" s="2" t="s">
        <v>53</v>
      </c>
      <c r="C53" s="2"/>
      <c r="D53" s="16">
        <f>SUM(H53,I53)</f>
        <v>899</v>
      </c>
      <c r="E53" s="17">
        <v>788</v>
      </c>
      <c r="F53" s="17">
        <v>111</v>
      </c>
      <c r="G53" s="18">
        <f>SUM(D53/4598365*10000)</f>
        <v>1.9550427162698045</v>
      </c>
      <c r="H53" s="19">
        <v>647</v>
      </c>
      <c r="I53" s="20">
        <v>252</v>
      </c>
      <c r="K53" s="13"/>
    </row>
    <row r="54" spans="1:63" ht="18" customHeight="1">
      <c r="A54" s="2"/>
      <c r="B54" s="2" t="s">
        <v>54</v>
      </c>
      <c r="C54" s="2"/>
      <c r="D54" s="16">
        <f>SUM(H54,I54)</f>
        <v>107</v>
      </c>
      <c r="E54" s="17">
        <v>71</v>
      </c>
      <c r="F54" s="17">
        <v>36</v>
      </c>
      <c r="G54" s="18">
        <f>SUM(D54/4598365*10000)</f>
        <v>0.23269140227015472</v>
      </c>
      <c r="H54" s="19">
        <v>95</v>
      </c>
      <c r="I54" s="38">
        <v>12</v>
      </c>
      <c r="K54" s="13"/>
    </row>
    <row r="55" spans="1:63" ht="18" customHeight="1">
      <c r="B55" s="2" t="s">
        <v>55</v>
      </c>
      <c r="D55" s="21">
        <f>SUM(H55,I55)</f>
        <v>14</v>
      </c>
      <c r="E55" s="41">
        <v>14</v>
      </c>
      <c r="F55" s="42" t="s">
        <v>14</v>
      </c>
      <c r="G55" s="18">
        <f>SUM(D55/4598365*10000)</f>
        <v>3.0445604035347344E-2</v>
      </c>
      <c r="H55" s="19">
        <v>13</v>
      </c>
      <c r="I55" s="23">
        <v>1</v>
      </c>
      <c r="K55" s="13"/>
    </row>
    <row r="56" spans="1:63" ht="18" customHeight="1">
      <c r="B56" s="2" t="s">
        <v>56</v>
      </c>
      <c r="C56" s="2"/>
      <c r="D56" s="21"/>
      <c r="E56" s="17"/>
      <c r="F56" s="17"/>
      <c r="G56" s="18"/>
      <c r="H56" s="19"/>
      <c r="I56" s="23"/>
      <c r="K56" s="13"/>
    </row>
    <row r="57" spans="1:63" ht="15" customHeight="1">
      <c r="A57" s="1"/>
      <c r="B57" s="2"/>
      <c r="C57" s="2" t="s">
        <v>46</v>
      </c>
      <c r="D57" s="21">
        <f>SUM(H57,I57)</f>
        <v>2</v>
      </c>
      <c r="E57" s="17">
        <v>1</v>
      </c>
      <c r="F57" s="17">
        <v>1</v>
      </c>
      <c r="G57" s="43">
        <f t="shared" ref="G57:G62" si="2">SUM(D57/4598365*10000)</f>
        <v>4.3493720050496211E-3</v>
      </c>
      <c r="H57" s="19">
        <v>2</v>
      </c>
      <c r="I57" s="32" t="s">
        <v>14</v>
      </c>
      <c r="K57" s="13"/>
    </row>
    <row r="58" spans="1:63" ht="18" customHeight="1">
      <c r="B58" s="2" t="s">
        <v>57</v>
      </c>
      <c r="D58" s="21">
        <f>SUM(H58,I58)</f>
        <v>11</v>
      </c>
      <c r="E58" s="41">
        <v>7</v>
      </c>
      <c r="F58" s="41">
        <v>4</v>
      </c>
      <c r="G58" s="43">
        <f t="shared" si="2"/>
        <v>2.3921546027772918E-2</v>
      </c>
      <c r="H58" s="19">
        <v>11</v>
      </c>
      <c r="I58" s="32" t="s">
        <v>14</v>
      </c>
      <c r="K58" s="13"/>
    </row>
    <row r="59" spans="1:63" ht="18" customHeight="1">
      <c r="B59" s="2" t="s">
        <v>58</v>
      </c>
      <c r="D59" s="21">
        <f>SUM(H59,I59)</f>
        <v>1</v>
      </c>
      <c r="E59" s="41">
        <v>1</v>
      </c>
      <c r="F59" s="42" t="s">
        <v>14</v>
      </c>
      <c r="G59" s="43">
        <f t="shared" si="2"/>
        <v>2.1746860025248105E-3</v>
      </c>
      <c r="H59" s="19">
        <v>1</v>
      </c>
      <c r="I59" s="32" t="s">
        <v>14</v>
      </c>
      <c r="K59" s="13"/>
    </row>
    <row r="60" spans="1:63" ht="18" customHeight="1">
      <c r="B60" s="2" t="s">
        <v>39</v>
      </c>
      <c r="D60" s="16">
        <f>SUM(H60,I60)</f>
        <v>37</v>
      </c>
      <c r="E60" s="41">
        <v>30</v>
      </c>
      <c r="F60" s="41">
        <v>7</v>
      </c>
      <c r="G60" s="18">
        <f t="shared" si="2"/>
        <v>8.0463382093417996E-2</v>
      </c>
      <c r="H60" s="19">
        <v>26</v>
      </c>
      <c r="I60" s="20">
        <v>11</v>
      </c>
      <c r="K60" s="13"/>
    </row>
    <row r="61" spans="1:63" s="40" customFormat="1" ht="20.25" customHeight="1">
      <c r="A61" s="2" t="s">
        <v>59</v>
      </c>
      <c r="B61" s="2"/>
      <c r="C61" s="2"/>
      <c r="D61" s="44">
        <f>SUM(D62:D76)</f>
        <v>595</v>
      </c>
      <c r="E61" s="45">
        <f>SUM(E62:E76)</f>
        <v>537</v>
      </c>
      <c r="F61" s="44">
        <f>SUM(F62:F76)</f>
        <v>58</v>
      </c>
      <c r="G61" s="13">
        <f t="shared" si="2"/>
        <v>1.2939381715022622</v>
      </c>
      <c r="H61" s="45">
        <f>SUM(H62:H76)</f>
        <v>480</v>
      </c>
      <c r="I61" s="45">
        <f>SUM(I62:I76)</f>
        <v>115</v>
      </c>
      <c r="J61" s="1"/>
      <c r="K61" s="13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</row>
    <row r="62" spans="1:63" ht="17.25" customHeight="1">
      <c r="B62" s="2" t="s">
        <v>60</v>
      </c>
      <c r="C62" s="4"/>
      <c r="D62" s="46">
        <f>SUM(H62,I62)</f>
        <v>8</v>
      </c>
      <c r="E62" s="41">
        <v>7</v>
      </c>
      <c r="F62" s="41">
        <v>1</v>
      </c>
      <c r="G62" s="43">
        <f t="shared" si="2"/>
        <v>1.7397488020198484E-2</v>
      </c>
      <c r="H62" s="19">
        <v>8</v>
      </c>
      <c r="I62" s="20" t="s">
        <v>14</v>
      </c>
      <c r="K62" s="13"/>
    </row>
    <row r="63" spans="1:63" ht="16.5" customHeight="1">
      <c r="B63" s="1" t="s">
        <v>61</v>
      </c>
      <c r="C63" s="2"/>
      <c r="D63" s="47" t="s">
        <v>17</v>
      </c>
      <c r="E63" s="17"/>
      <c r="F63" s="17"/>
      <c r="G63" s="18"/>
      <c r="H63" s="19"/>
      <c r="I63" s="23"/>
      <c r="K63" s="13"/>
    </row>
    <row r="64" spans="1:63" ht="15" customHeight="1">
      <c r="B64" s="2"/>
      <c r="C64" s="1" t="s">
        <v>62</v>
      </c>
      <c r="D64" s="47">
        <f>SUM(H64,I64)</f>
        <v>9</v>
      </c>
      <c r="E64" s="17">
        <v>7</v>
      </c>
      <c r="F64" s="17">
        <v>2</v>
      </c>
      <c r="G64" s="43">
        <f>SUM(D64/4598365*10000)</f>
        <v>1.9572174022723293E-2</v>
      </c>
      <c r="H64" s="19">
        <v>8</v>
      </c>
      <c r="I64" s="32">
        <v>1</v>
      </c>
      <c r="K64" s="13"/>
    </row>
    <row r="65" spans="1:63" ht="17.25" customHeight="1">
      <c r="B65" s="24" t="s">
        <v>63</v>
      </c>
      <c r="C65" s="1"/>
      <c r="D65" s="47">
        <f>SUM(H65,I65)</f>
        <v>3</v>
      </c>
      <c r="E65" s="17">
        <v>2</v>
      </c>
      <c r="F65" s="17">
        <v>1</v>
      </c>
      <c r="G65" s="43">
        <f>SUM(D65/4598365*10000)</f>
        <v>6.5240580075744316E-3</v>
      </c>
      <c r="H65" s="19">
        <v>3</v>
      </c>
      <c r="I65" s="35" t="s">
        <v>14</v>
      </c>
      <c r="K65" s="13"/>
    </row>
    <row r="66" spans="1:63" ht="18" customHeight="1">
      <c r="B66" s="1" t="s">
        <v>64</v>
      </c>
      <c r="C66" s="2"/>
      <c r="D66" s="47"/>
      <c r="E66" s="17"/>
      <c r="F66" s="17"/>
      <c r="G66" s="18"/>
      <c r="H66" s="19"/>
      <c r="I66" s="38"/>
      <c r="K66" s="13"/>
    </row>
    <row r="67" spans="1:63" ht="15" customHeight="1">
      <c r="B67" s="2"/>
      <c r="C67" s="1" t="s">
        <v>65</v>
      </c>
      <c r="D67" s="47">
        <f t="shared" ref="D67:D72" si="3">SUM(H67,I67)</f>
        <v>1</v>
      </c>
      <c r="E67" s="17">
        <v>1</v>
      </c>
      <c r="F67" s="33" t="s">
        <v>14</v>
      </c>
      <c r="G67" s="43">
        <f t="shared" ref="G67:G72" si="4">SUM(D67/4598365*10000)</f>
        <v>2.1746860025248105E-3</v>
      </c>
      <c r="H67" s="19">
        <v>1</v>
      </c>
      <c r="I67" s="35" t="s">
        <v>14</v>
      </c>
      <c r="K67" s="13"/>
    </row>
    <row r="68" spans="1:63" ht="18" customHeight="1">
      <c r="B68" s="34" t="s">
        <v>66</v>
      </c>
      <c r="D68" s="47">
        <f t="shared" si="3"/>
        <v>41</v>
      </c>
      <c r="E68" s="41">
        <v>33</v>
      </c>
      <c r="F68" s="41">
        <v>8</v>
      </c>
      <c r="G68" s="18">
        <f t="shared" si="4"/>
        <v>8.9162126103517217E-2</v>
      </c>
      <c r="H68" s="19">
        <v>25</v>
      </c>
      <c r="I68" s="38">
        <v>16</v>
      </c>
      <c r="K68" s="13"/>
    </row>
    <row r="69" spans="1:63" ht="18" customHeight="1">
      <c r="B69" s="34" t="s">
        <v>67</v>
      </c>
      <c r="D69" s="47">
        <f t="shared" si="3"/>
        <v>6</v>
      </c>
      <c r="E69" s="41">
        <v>5</v>
      </c>
      <c r="F69" s="41">
        <v>1</v>
      </c>
      <c r="G69" s="43">
        <f t="shared" si="4"/>
        <v>1.3048116015148863E-2</v>
      </c>
      <c r="H69" s="19">
        <v>5</v>
      </c>
      <c r="I69" s="38">
        <v>1</v>
      </c>
      <c r="K69" s="13"/>
    </row>
    <row r="70" spans="1:63" ht="18" customHeight="1">
      <c r="B70" s="34" t="s">
        <v>68</v>
      </c>
      <c r="D70" s="47">
        <f t="shared" si="3"/>
        <v>15</v>
      </c>
      <c r="E70" s="41">
        <v>13</v>
      </c>
      <c r="F70" s="41">
        <v>2</v>
      </c>
      <c r="G70" s="43">
        <f t="shared" si="4"/>
        <v>3.2620290037872153E-2</v>
      </c>
      <c r="H70" s="19">
        <v>14</v>
      </c>
      <c r="I70" s="23">
        <v>1</v>
      </c>
      <c r="K70" s="13"/>
    </row>
    <row r="71" spans="1:63" s="2" customFormat="1" ht="18" customHeight="1">
      <c r="B71" s="2" t="s">
        <v>69</v>
      </c>
      <c r="D71" s="46">
        <f t="shared" si="3"/>
        <v>9</v>
      </c>
      <c r="E71" s="17">
        <v>9</v>
      </c>
      <c r="F71" s="33" t="s">
        <v>14</v>
      </c>
      <c r="G71" s="43">
        <f t="shared" si="4"/>
        <v>1.9572174022723293E-2</v>
      </c>
      <c r="H71" s="19">
        <v>8</v>
      </c>
      <c r="I71" s="20">
        <v>1</v>
      </c>
      <c r="J71" s="1"/>
      <c r="K71" s="13"/>
    </row>
    <row r="72" spans="1:63" s="2" customFormat="1" ht="18" customHeight="1">
      <c r="A72" s="1"/>
      <c r="B72" s="2" t="s">
        <v>70</v>
      </c>
      <c r="D72" s="46">
        <f t="shared" si="3"/>
        <v>457</v>
      </c>
      <c r="E72" s="17">
        <v>419</v>
      </c>
      <c r="F72" s="33">
        <v>38</v>
      </c>
      <c r="G72" s="18">
        <f t="shared" si="4"/>
        <v>0.99383150315383828</v>
      </c>
      <c r="H72" s="19">
        <v>370</v>
      </c>
      <c r="I72" s="20">
        <v>87</v>
      </c>
      <c r="J72" s="1"/>
      <c r="K72" s="13"/>
    </row>
    <row r="73" spans="1:63" s="2" customFormat="1" ht="17.25" customHeight="1">
      <c r="A73" s="1"/>
      <c r="B73" s="2" t="s">
        <v>71</v>
      </c>
      <c r="D73" s="46"/>
      <c r="E73" s="17"/>
      <c r="F73" s="17"/>
      <c r="G73" s="27"/>
      <c r="H73" s="19"/>
      <c r="I73" s="20"/>
      <c r="J73" s="1"/>
      <c r="K73" s="13"/>
    </row>
    <row r="74" spans="1:63" s="2" customFormat="1" ht="15" customHeight="1">
      <c r="A74" s="1"/>
      <c r="C74" s="2" t="s">
        <v>72</v>
      </c>
      <c r="D74" s="46">
        <f>SUM(H74,I74)</f>
        <v>2</v>
      </c>
      <c r="E74" s="17">
        <v>2</v>
      </c>
      <c r="F74" s="33" t="s">
        <v>14</v>
      </c>
      <c r="G74" s="43">
        <f t="shared" ref="G74:G80" si="5">SUM(D74/4598365*10000)</f>
        <v>4.3493720050496211E-3</v>
      </c>
      <c r="H74" s="19">
        <v>1</v>
      </c>
      <c r="I74" s="20">
        <v>1</v>
      </c>
      <c r="J74" s="1"/>
      <c r="K74" s="13"/>
    </row>
    <row r="75" spans="1:63" s="2" customFormat="1" ht="18" customHeight="1">
      <c r="B75" s="2" t="s">
        <v>73</v>
      </c>
      <c r="D75" s="46">
        <f>SUM(H75,I75)</f>
        <v>7</v>
      </c>
      <c r="E75" s="17">
        <v>7</v>
      </c>
      <c r="F75" s="33" t="s">
        <v>14</v>
      </c>
      <c r="G75" s="43">
        <f t="shared" si="5"/>
        <v>1.5222802017673672E-2</v>
      </c>
      <c r="H75" s="19">
        <v>7</v>
      </c>
      <c r="I75" s="39" t="s">
        <v>14</v>
      </c>
      <c r="J75" s="1"/>
      <c r="K75" s="13"/>
    </row>
    <row r="76" spans="1:63" s="2" customFormat="1" ht="18" customHeight="1">
      <c r="B76" s="2" t="s">
        <v>39</v>
      </c>
      <c r="D76" s="46">
        <f>SUM(H76,I76)</f>
        <v>37</v>
      </c>
      <c r="E76" s="17">
        <v>32</v>
      </c>
      <c r="F76" s="17">
        <v>5</v>
      </c>
      <c r="G76" s="18">
        <f t="shared" si="5"/>
        <v>8.0463382093417996E-2</v>
      </c>
      <c r="H76" s="19">
        <v>30</v>
      </c>
      <c r="I76" s="20">
        <v>7</v>
      </c>
      <c r="J76" s="1"/>
      <c r="K76" s="13"/>
    </row>
    <row r="77" spans="1:63" s="40" customFormat="1" ht="20.25" customHeight="1">
      <c r="A77" s="2" t="s">
        <v>74</v>
      </c>
      <c r="B77" s="2"/>
      <c r="C77" s="2"/>
      <c r="D77" s="44">
        <f>SUM(D78:D94)</f>
        <v>329</v>
      </c>
      <c r="E77" s="45">
        <f>SUM(E78:E94)</f>
        <v>251</v>
      </c>
      <c r="F77" s="44">
        <f>SUM(F78:F94)</f>
        <v>78</v>
      </c>
      <c r="G77" s="13">
        <f t="shared" si="5"/>
        <v>0.71547169483066264</v>
      </c>
      <c r="H77" s="45">
        <f>SUM(H78:H94)</f>
        <v>309</v>
      </c>
      <c r="I77" s="45">
        <f>SUM(I78:I94)</f>
        <v>20</v>
      </c>
      <c r="J77" s="1"/>
      <c r="K77" s="13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</row>
    <row r="78" spans="1:63" s="2" customFormat="1" ht="17.25" customHeight="1">
      <c r="B78" s="2" t="s">
        <v>75</v>
      </c>
      <c r="D78" s="46">
        <f>SUM(H78,I78)</f>
        <v>10</v>
      </c>
      <c r="E78" s="17">
        <v>7</v>
      </c>
      <c r="F78" s="17">
        <v>3</v>
      </c>
      <c r="G78" s="13">
        <f t="shared" si="5"/>
        <v>2.1746860025248105E-2</v>
      </c>
      <c r="H78" s="19">
        <v>10</v>
      </c>
      <c r="I78" s="39" t="s">
        <v>14</v>
      </c>
      <c r="J78" s="1"/>
      <c r="K78" s="13"/>
    </row>
    <row r="79" spans="1:63" s="2" customFormat="1" ht="18" customHeight="1">
      <c r="B79" s="2" t="s">
        <v>76</v>
      </c>
      <c r="D79" s="46">
        <f>SUM(H79,I79)</f>
        <v>40</v>
      </c>
      <c r="E79" s="17">
        <v>30</v>
      </c>
      <c r="F79" s="17">
        <v>10</v>
      </c>
      <c r="G79" s="18">
        <f t="shared" si="5"/>
        <v>8.6987440100992422E-2</v>
      </c>
      <c r="H79" s="19">
        <v>39</v>
      </c>
      <c r="I79" s="20">
        <v>1</v>
      </c>
      <c r="J79" s="1"/>
      <c r="K79" s="13"/>
    </row>
    <row r="80" spans="1:63" s="2" customFormat="1" ht="18" customHeight="1">
      <c r="B80" s="2" t="s">
        <v>77</v>
      </c>
      <c r="D80" s="46">
        <f>SUM(H80,I80)</f>
        <v>4</v>
      </c>
      <c r="E80" s="17">
        <v>2</v>
      </c>
      <c r="F80" s="17">
        <v>2</v>
      </c>
      <c r="G80" s="43">
        <f t="shared" si="5"/>
        <v>8.6987440100992422E-3</v>
      </c>
      <c r="H80" s="19">
        <v>4</v>
      </c>
      <c r="I80" s="39" t="s">
        <v>14</v>
      </c>
      <c r="J80" s="1"/>
      <c r="K80" s="13"/>
    </row>
    <row r="81" spans="1:63" s="2" customFormat="1" ht="18" customHeight="1">
      <c r="B81" s="2" t="s">
        <v>78</v>
      </c>
      <c r="D81" s="46" t="s">
        <v>17</v>
      </c>
      <c r="E81" s="17"/>
      <c r="F81" s="17"/>
      <c r="G81" s="33"/>
      <c r="H81" s="19"/>
      <c r="I81" s="20"/>
      <c r="J81" s="1"/>
      <c r="K81" s="13"/>
    </row>
    <row r="82" spans="1:63" s="2" customFormat="1" ht="15" customHeight="1">
      <c r="C82" s="2" t="s">
        <v>79</v>
      </c>
      <c r="D82" s="46">
        <f>SUM(H82,I82)</f>
        <v>3</v>
      </c>
      <c r="E82" s="30">
        <v>3</v>
      </c>
      <c r="F82" s="33" t="s">
        <v>14</v>
      </c>
      <c r="G82" s="43">
        <f>SUM(D82/4598365*10000)</f>
        <v>6.5240580075744316E-3</v>
      </c>
      <c r="H82" s="19">
        <v>3</v>
      </c>
      <c r="I82" s="32" t="s">
        <v>14</v>
      </c>
      <c r="J82" s="1"/>
      <c r="K82" s="13"/>
    </row>
    <row r="83" spans="1:63" ht="18" customHeight="1">
      <c r="A83" s="2"/>
      <c r="B83" s="2" t="s">
        <v>80</v>
      </c>
      <c r="C83" s="2"/>
      <c r="D83" s="47">
        <f>SUM(H83,I83)</f>
        <v>19</v>
      </c>
      <c r="E83" s="17">
        <v>15</v>
      </c>
      <c r="F83" s="17">
        <v>4</v>
      </c>
      <c r="G83" s="43">
        <f>SUM(D83/4598365*10000)</f>
        <v>4.1319034047971395E-2</v>
      </c>
      <c r="H83" s="19">
        <v>19</v>
      </c>
      <c r="I83" s="23" t="s">
        <v>14</v>
      </c>
      <c r="K83" s="13"/>
    </row>
    <row r="84" spans="1:63" ht="17.25" customHeight="1">
      <c r="A84" s="2"/>
      <c r="B84" s="2" t="s">
        <v>81</v>
      </c>
      <c r="C84" s="2"/>
      <c r="D84" s="47">
        <f>SUM(H84,I84)</f>
        <v>98</v>
      </c>
      <c r="E84" s="17">
        <v>80</v>
      </c>
      <c r="F84" s="17">
        <v>18</v>
      </c>
      <c r="G84" s="18">
        <f>SUM(D84/4509530*10000)</f>
        <v>0.21731754750495064</v>
      </c>
      <c r="H84" s="19">
        <v>91</v>
      </c>
      <c r="I84" s="23">
        <v>7</v>
      </c>
      <c r="K84" s="13"/>
    </row>
    <row r="85" spans="1:63" ht="15" customHeight="1">
      <c r="A85" s="2" t="s">
        <v>82</v>
      </c>
      <c r="C85" s="2"/>
      <c r="D85" s="47"/>
      <c r="E85" s="17"/>
      <c r="F85" s="17"/>
      <c r="G85" s="18"/>
      <c r="H85" s="19"/>
      <c r="I85" s="35"/>
      <c r="K85" s="13"/>
    </row>
    <row r="86" spans="1:63" ht="18" customHeight="1">
      <c r="A86" s="2"/>
      <c r="B86" s="2" t="s">
        <v>83</v>
      </c>
      <c r="C86" s="2"/>
      <c r="D86" s="47">
        <f>SUM(H86,I86)</f>
        <v>44</v>
      </c>
      <c r="E86" s="17">
        <v>33</v>
      </c>
      <c r="F86" s="17">
        <v>11</v>
      </c>
      <c r="G86" s="18">
        <f>SUM(D86/4598365*10000)</f>
        <v>9.5686184111091671E-2</v>
      </c>
      <c r="H86" s="19">
        <v>42</v>
      </c>
      <c r="I86" s="23">
        <v>2</v>
      </c>
      <c r="K86" s="13"/>
    </row>
    <row r="87" spans="1:63" ht="16.5" customHeight="1">
      <c r="A87" s="2"/>
      <c r="B87" s="2" t="s">
        <v>84</v>
      </c>
      <c r="C87" s="2"/>
      <c r="D87" s="46">
        <f>SUM(H87,I87)</f>
        <v>14</v>
      </c>
      <c r="E87" s="17">
        <v>10</v>
      </c>
      <c r="F87" s="17">
        <v>4</v>
      </c>
      <c r="G87" s="18">
        <f>SUM(D87/4598365*10000)</f>
        <v>3.0445604035347344E-2</v>
      </c>
      <c r="H87" s="19">
        <v>12</v>
      </c>
      <c r="I87" s="32">
        <v>2</v>
      </c>
      <c r="K87" s="13"/>
    </row>
    <row r="88" spans="1:63" ht="18" customHeight="1">
      <c r="A88" s="2"/>
      <c r="B88" s="2" t="s">
        <v>85</v>
      </c>
      <c r="C88" s="2"/>
      <c r="D88" s="46"/>
      <c r="E88" s="17"/>
      <c r="F88" s="17"/>
      <c r="G88" s="18"/>
      <c r="H88" s="19"/>
      <c r="I88" s="20"/>
      <c r="K88" s="13"/>
    </row>
    <row r="89" spans="1:63" ht="15" customHeight="1">
      <c r="A89" s="1"/>
      <c r="B89" s="2"/>
      <c r="C89" s="2" t="s">
        <v>86</v>
      </c>
      <c r="D89" s="47">
        <f>SUM(H89,I89)</f>
        <v>25</v>
      </c>
      <c r="E89" s="17">
        <v>22</v>
      </c>
      <c r="F89" s="17">
        <v>3</v>
      </c>
      <c r="G89" s="18">
        <f>SUM(D89/4598365*10000)</f>
        <v>5.4367150063120262E-2</v>
      </c>
      <c r="H89" s="19">
        <v>25</v>
      </c>
      <c r="I89" s="39" t="s">
        <v>14</v>
      </c>
      <c r="K89" s="13"/>
    </row>
    <row r="90" spans="1:63" ht="18" customHeight="1">
      <c r="A90" s="2"/>
      <c r="B90" s="1" t="s">
        <v>87</v>
      </c>
      <c r="C90" s="2"/>
      <c r="D90" s="47">
        <f>SUM(H90,I90)</f>
        <v>7</v>
      </c>
      <c r="E90" s="17">
        <v>6</v>
      </c>
      <c r="F90" s="17">
        <v>1</v>
      </c>
      <c r="G90" s="18">
        <f>SUM(D90/4598365*10000)</f>
        <v>1.5222802017673672E-2</v>
      </c>
      <c r="H90" s="19">
        <v>6</v>
      </c>
      <c r="I90" s="38">
        <v>1</v>
      </c>
      <c r="K90" s="13"/>
    </row>
    <row r="91" spans="1:63" ht="17.25" customHeight="1">
      <c r="A91" s="2"/>
      <c r="B91" s="1" t="s">
        <v>88</v>
      </c>
      <c r="C91" s="2"/>
      <c r="D91" s="47" t="s">
        <v>17</v>
      </c>
      <c r="E91" s="17"/>
      <c r="F91" s="17"/>
      <c r="G91" s="18"/>
      <c r="H91" s="19"/>
      <c r="I91" s="38"/>
      <c r="K91" s="13"/>
    </row>
    <row r="92" spans="1:63" ht="15" customHeight="1">
      <c r="A92" s="2"/>
      <c r="B92" s="1"/>
      <c r="C92" s="2" t="s">
        <v>89</v>
      </c>
      <c r="D92" s="47" t="s">
        <v>17</v>
      </c>
      <c r="E92" s="17"/>
      <c r="F92" s="17"/>
      <c r="G92" s="18"/>
      <c r="H92" s="19"/>
      <c r="I92" s="38"/>
      <c r="K92" s="13"/>
    </row>
    <row r="93" spans="1:63" ht="15" customHeight="1">
      <c r="A93" s="2"/>
      <c r="B93" s="1"/>
      <c r="C93" s="2" t="s">
        <v>90</v>
      </c>
      <c r="D93" s="47">
        <f>SUM(H93,I93)</f>
        <v>1</v>
      </c>
      <c r="E93" s="17">
        <v>1</v>
      </c>
      <c r="F93" s="33" t="s">
        <v>14</v>
      </c>
      <c r="G93" s="43">
        <f>SUM(D93/4598365*10000)</f>
        <v>2.1746860025248105E-3</v>
      </c>
      <c r="H93" s="19">
        <v>1</v>
      </c>
      <c r="I93" s="39" t="s">
        <v>14</v>
      </c>
      <c r="K93" s="13"/>
    </row>
    <row r="94" spans="1:63" ht="17.25" customHeight="1">
      <c r="A94" s="2"/>
      <c r="B94" s="1" t="s">
        <v>28</v>
      </c>
      <c r="C94" s="2"/>
      <c r="D94" s="46">
        <f>SUM(H94,I94)</f>
        <v>64</v>
      </c>
      <c r="E94" s="17">
        <v>42</v>
      </c>
      <c r="F94" s="33">
        <v>22</v>
      </c>
      <c r="G94" s="18">
        <f>SUM(D94/4598365*10000)</f>
        <v>0.13917990416158788</v>
      </c>
      <c r="H94" s="19">
        <v>57</v>
      </c>
      <c r="I94" s="20">
        <v>7</v>
      </c>
      <c r="K94" s="13"/>
    </row>
    <row r="95" spans="1:63" s="40" customFormat="1" ht="18" customHeight="1">
      <c r="A95" s="2" t="s">
        <v>91</v>
      </c>
      <c r="B95" s="2"/>
      <c r="C95" s="2"/>
      <c r="D95" s="44">
        <f>SUM(H95:I95)</f>
        <v>8216</v>
      </c>
      <c r="E95" s="45">
        <f>SUM(E96:E115)</f>
        <v>7454</v>
      </c>
      <c r="F95" s="44">
        <f>SUM(F96:F115)</f>
        <v>762</v>
      </c>
      <c r="G95" s="13">
        <f>SUM(D95/4598365*10000)</f>
        <v>17.86722019674384</v>
      </c>
      <c r="H95" s="45">
        <f>SUM(H98:H115)</f>
        <v>7201</v>
      </c>
      <c r="I95" s="45">
        <f>SUM(I98:I115)</f>
        <v>1015</v>
      </c>
      <c r="J95" s="1"/>
      <c r="K95" s="13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</row>
    <row r="96" spans="1:63" s="40" customFormat="1" ht="17.25" customHeight="1">
      <c r="A96" s="2"/>
      <c r="B96" s="2" t="s">
        <v>92</v>
      </c>
      <c r="C96" s="2"/>
      <c r="D96" s="44" t="s">
        <v>17</v>
      </c>
      <c r="E96" s="45"/>
      <c r="F96" s="45"/>
      <c r="G96" s="44"/>
      <c r="H96" s="44"/>
      <c r="I96" s="48"/>
      <c r="J96" s="1"/>
      <c r="K96" s="13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</row>
    <row r="97" spans="1:63" s="40" customFormat="1" ht="15" customHeight="1">
      <c r="A97" s="2"/>
      <c r="B97" s="2"/>
      <c r="C97" s="2" t="s">
        <v>93</v>
      </c>
      <c r="D97" s="44" t="s">
        <v>17</v>
      </c>
      <c r="E97" s="45"/>
      <c r="F97" s="45"/>
      <c r="G97" s="44"/>
      <c r="H97" s="44"/>
      <c r="I97" s="48"/>
      <c r="J97" s="1"/>
      <c r="K97" s="13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</row>
    <row r="98" spans="1:63" s="40" customFormat="1" ht="15" customHeight="1">
      <c r="A98" s="2"/>
      <c r="B98" s="2"/>
      <c r="C98" s="2" t="s">
        <v>94</v>
      </c>
      <c r="D98" s="44">
        <f>SUM(H98:I98)</f>
        <v>16</v>
      </c>
      <c r="E98" s="45">
        <v>13</v>
      </c>
      <c r="F98" s="45">
        <v>3</v>
      </c>
      <c r="G98" s="43">
        <f>SUM(D98/4598365*10000)</f>
        <v>3.4794976040396969E-2</v>
      </c>
      <c r="H98" s="44">
        <v>15</v>
      </c>
      <c r="I98" s="48">
        <v>1</v>
      </c>
      <c r="J98" s="85"/>
      <c r="K98" s="13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</row>
    <row r="99" spans="1:63" ht="18" customHeight="1">
      <c r="A99" s="2"/>
      <c r="B99" s="1" t="s">
        <v>95</v>
      </c>
      <c r="C99" s="1"/>
      <c r="D99" s="46">
        <f>SUM(H99,I99)</f>
        <v>341</v>
      </c>
      <c r="E99" s="17">
        <v>316</v>
      </c>
      <c r="F99" s="17">
        <v>25</v>
      </c>
      <c r="G99" s="18">
        <f>SUM(D99/4598365*10000)</f>
        <v>0.7415679268609604</v>
      </c>
      <c r="H99" s="19">
        <v>317</v>
      </c>
      <c r="I99" s="20">
        <v>24</v>
      </c>
      <c r="K99" s="13"/>
    </row>
    <row r="100" spans="1:63" ht="17.25" customHeight="1">
      <c r="A100" s="2"/>
      <c r="B100" s="2" t="s">
        <v>96</v>
      </c>
      <c r="C100" s="2"/>
      <c r="D100" s="47">
        <f>SUM(H100,I100)</f>
        <v>416</v>
      </c>
      <c r="E100" s="17">
        <v>379</v>
      </c>
      <c r="F100" s="17">
        <v>37</v>
      </c>
      <c r="G100" s="18">
        <f>SUM(D100/4598365*10000)</f>
        <v>0.90466937705032113</v>
      </c>
      <c r="H100" s="19">
        <v>373</v>
      </c>
      <c r="I100" s="23">
        <v>43</v>
      </c>
      <c r="K100" s="13"/>
    </row>
    <row r="101" spans="1:63" ht="18" customHeight="1">
      <c r="A101" s="2"/>
      <c r="B101" s="50" t="s">
        <v>97</v>
      </c>
      <c r="C101" s="2"/>
      <c r="D101" s="47" t="s">
        <v>17</v>
      </c>
      <c r="E101" s="17"/>
      <c r="F101" s="17"/>
      <c r="G101" s="18"/>
      <c r="H101" s="19"/>
      <c r="I101" s="23"/>
      <c r="K101" s="13"/>
    </row>
    <row r="102" spans="1:63" ht="15" customHeight="1">
      <c r="A102" s="2"/>
      <c r="B102" s="2"/>
      <c r="C102" s="1" t="s">
        <v>98</v>
      </c>
      <c r="D102" s="47">
        <f t="shared" ref="D102:D112" si="6">SUM(H102,I102)</f>
        <v>212</v>
      </c>
      <c r="E102" s="17">
        <v>178</v>
      </c>
      <c r="F102" s="17">
        <v>34</v>
      </c>
      <c r="G102" s="18">
        <f t="shared" ref="G102:G122" si="7">SUM(D102/4598365*10000)</f>
        <v>0.4610334325352598</v>
      </c>
      <c r="H102" s="19">
        <v>175</v>
      </c>
      <c r="I102" s="32">
        <v>37</v>
      </c>
      <c r="K102" s="13"/>
    </row>
    <row r="103" spans="1:63" ht="18" customHeight="1">
      <c r="A103" s="2"/>
      <c r="B103" s="2" t="s">
        <v>99</v>
      </c>
      <c r="C103" s="1"/>
      <c r="D103" s="47">
        <f t="shared" si="6"/>
        <v>2</v>
      </c>
      <c r="E103" s="17">
        <v>2</v>
      </c>
      <c r="F103" s="33" t="s">
        <v>14</v>
      </c>
      <c r="G103" s="18">
        <f t="shared" si="7"/>
        <v>4.3493720050496211E-3</v>
      </c>
      <c r="H103" s="19">
        <v>2</v>
      </c>
      <c r="I103" s="51" t="s">
        <v>14</v>
      </c>
      <c r="K103" s="13"/>
    </row>
    <row r="104" spans="1:63" ht="18" customHeight="1">
      <c r="A104" s="2"/>
      <c r="B104" s="2" t="s">
        <v>100</v>
      </c>
      <c r="C104" s="1"/>
      <c r="D104" s="47">
        <f t="shared" si="6"/>
        <v>2</v>
      </c>
      <c r="E104" s="17">
        <v>2</v>
      </c>
      <c r="F104" s="33" t="s">
        <v>14</v>
      </c>
      <c r="G104" s="18">
        <f t="shared" si="7"/>
        <v>4.3493720050496211E-3</v>
      </c>
      <c r="H104" s="19">
        <v>2</v>
      </c>
      <c r="I104" s="51" t="s">
        <v>14</v>
      </c>
      <c r="K104" s="13"/>
    </row>
    <row r="105" spans="1:63" ht="17.25" customHeight="1">
      <c r="A105" s="2"/>
      <c r="B105" s="1" t="s">
        <v>101</v>
      </c>
      <c r="C105" s="2"/>
      <c r="D105" s="47">
        <f t="shared" si="6"/>
        <v>9</v>
      </c>
      <c r="E105" s="17">
        <v>7</v>
      </c>
      <c r="F105" s="17">
        <v>2</v>
      </c>
      <c r="G105" s="18">
        <f t="shared" si="7"/>
        <v>1.9572174022723293E-2</v>
      </c>
      <c r="H105" s="19">
        <v>4</v>
      </c>
      <c r="I105" s="23">
        <v>5</v>
      </c>
      <c r="K105" s="13"/>
    </row>
    <row r="106" spans="1:63" ht="17.25" customHeight="1">
      <c r="A106" s="2"/>
      <c r="B106" s="1" t="s">
        <v>102</v>
      </c>
      <c r="C106" s="2"/>
      <c r="D106" s="47">
        <f t="shared" si="6"/>
        <v>3</v>
      </c>
      <c r="E106" s="17">
        <v>3</v>
      </c>
      <c r="F106" s="33" t="s">
        <v>14</v>
      </c>
      <c r="G106" s="18">
        <f t="shared" si="7"/>
        <v>6.5240580075744316E-3</v>
      </c>
      <c r="H106" s="19">
        <v>2</v>
      </c>
      <c r="I106" s="32">
        <v>1</v>
      </c>
      <c r="K106" s="13"/>
    </row>
    <row r="107" spans="1:63" ht="17.25" customHeight="1">
      <c r="A107" s="2"/>
      <c r="B107" s="1" t="s">
        <v>103</v>
      </c>
      <c r="C107" s="2"/>
      <c r="D107" s="47">
        <f>SUM(H107,I107)</f>
        <v>1444</v>
      </c>
      <c r="E107" s="52">
        <v>1331</v>
      </c>
      <c r="F107" s="17">
        <v>113</v>
      </c>
      <c r="G107" s="18">
        <f t="shared" si="7"/>
        <v>3.1402465876458265</v>
      </c>
      <c r="H107" s="19">
        <v>1286</v>
      </c>
      <c r="I107" s="23">
        <v>158</v>
      </c>
      <c r="K107" s="13"/>
    </row>
    <row r="108" spans="1:63" ht="18" customHeight="1">
      <c r="A108" s="2"/>
      <c r="B108" s="1" t="s">
        <v>104</v>
      </c>
      <c r="C108" s="2"/>
      <c r="D108" s="46">
        <f t="shared" si="6"/>
        <v>4551</v>
      </c>
      <c r="E108" s="52">
        <v>4103</v>
      </c>
      <c r="F108" s="17">
        <v>448</v>
      </c>
      <c r="G108" s="18">
        <f t="shared" si="7"/>
        <v>9.8969959974904107</v>
      </c>
      <c r="H108" s="19">
        <v>3974</v>
      </c>
      <c r="I108" s="23">
        <v>577</v>
      </c>
      <c r="K108" s="13"/>
    </row>
    <row r="109" spans="1:63" ht="18" customHeight="1">
      <c r="A109" s="2"/>
      <c r="B109" s="1" t="s">
        <v>105</v>
      </c>
      <c r="C109" s="2"/>
      <c r="D109" s="46">
        <f t="shared" si="6"/>
        <v>201</v>
      </c>
      <c r="E109" s="17">
        <v>187</v>
      </c>
      <c r="F109" s="17">
        <v>14</v>
      </c>
      <c r="G109" s="18">
        <f t="shared" si="7"/>
        <v>0.43711188650748689</v>
      </c>
      <c r="H109" s="19">
        <v>176</v>
      </c>
      <c r="I109" s="23">
        <v>25</v>
      </c>
      <c r="K109" s="13"/>
    </row>
    <row r="110" spans="1:63" ht="18" customHeight="1">
      <c r="A110" s="2"/>
      <c r="B110" s="1" t="s">
        <v>106</v>
      </c>
      <c r="C110" s="2"/>
      <c r="D110" s="47">
        <f t="shared" si="6"/>
        <v>200</v>
      </c>
      <c r="E110" s="17">
        <v>179</v>
      </c>
      <c r="F110" s="17">
        <v>21</v>
      </c>
      <c r="G110" s="18">
        <f t="shared" si="7"/>
        <v>0.4349372005049621</v>
      </c>
      <c r="H110" s="19">
        <v>168</v>
      </c>
      <c r="I110" s="23">
        <v>32</v>
      </c>
      <c r="K110" s="13"/>
    </row>
    <row r="111" spans="1:63" ht="17.25" customHeight="1">
      <c r="A111" s="2"/>
      <c r="B111" s="1" t="s">
        <v>107</v>
      </c>
      <c r="C111" s="2"/>
      <c r="D111" s="47">
        <f t="shared" si="6"/>
        <v>12</v>
      </c>
      <c r="E111" s="17">
        <v>12</v>
      </c>
      <c r="F111" s="22" t="s">
        <v>14</v>
      </c>
      <c r="G111" s="43">
        <f t="shared" si="7"/>
        <v>2.6096232030297727E-2</v>
      </c>
      <c r="H111" s="19">
        <v>12</v>
      </c>
      <c r="I111" s="35" t="s">
        <v>14</v>
      </c>
      <c r="K111" s="13"/>
    </row>
    <row r="112" spans="1:63" ht="18" customHeight="1">
      <c r="A112" s="2"/>
      <c r="B112" s="1" t="s">
        <v>108</v>
      </c>
      <c r="C112" s="2"/>
      <c r="D112" s="47">
        <f t="shared" si="6"/>
        <v>139</v>
      </c>
      <c r="E112" s="17">
        <v>124</v>
      </c>
      <c r="F112" s="17">
        <v>15</v>
      </c>
      <c r="G112" s="18">
        <f t="shared" si="7"/>
        <v>0.30228135435094866</v>
      </c>
      <c r="H112" s="19">
        <v>85</v>
      </c>
      <c r="I112" s="23">
        <v>54</v>
      </c>
      <c r="K112" s="13"/>
    </row>
    <row r="113" spans="1:11" ht="16.5" customHeight="1">
      <c r="A113" s="2"/>
      <c r="B113" s="2" t="s">
        <v>109</v>
      </c>
      <c r="C113" s="2"/>
      <c r="D113" s="47">
        <f>SUM(H113,I113)</f>
        <v>249</v>
      </c>
      <c r="E113" s="17">
        <v>233</v>
      </c>
      <c r="F113" s="17">
        <v>16</v>
      </c>
      <c r="G113" s="18">
        <f t="shared" si="7"/>
        <v>0.54149681462867782</v>
      </c>
      <c r="H113" s="19">
        <v>238</v>
      </c>
      <c r="I113" s="20">
        <v>11</v>
      </c>
      <c r="K113" s="13"/>
    </row>
    <row r="114" spans="1:11" ht="18" customHeight="1">
      <c r="A114" s="2"/>
      <c r="B114" s="1" t="s">
        <v>110</v>
      </c>
      <c r="C114" s="2"/>
      <c r="D114" s="47">
        <f>SUM(H114,I114)</f>
        <v>2</v>
      </c>
      <c r="E114" s="17">
        <v>2</v>
      </c>
      <c r="F114" s="22" t="s">
        <v>14</v>
      </c>
      <c r="G114" s="43">
        <f t="shared" si="7"/>
        <v>4.3493720050496211E-3</v>
      </c>
      <c r="H114" s="19">
        <v>2</v>
      </c>
      <c r="I114" s="51" t="s">
        <v>14</v>
      </c>
      <c r="K114" s="13"/>
    </row>
    <row r="115" spans="1:11" ht="18" customHeight="1">
      <c r="A115" s="2"/>
      <c r="B115" s="1" t="s">
        <v>39</v>
      </c>
      <c r="C115" s="2"/>
      <c r="D115" s="46">
        <f>SUM(H115,I115)</f>
        <v>417</v>
      </c>
      <c r="E115" s="17">
        <v>383</v>
      </c>
      <c r="F115" s="17">
        <v>34</v>
      </c>
      <c r="G115" s="18">
        <f t="shared" si="7"/>
        <v>0.90684406305284593</v>
      </c>
      <c r="H115" s="19">
        <v>370</v>
      </c>
      <c r="I115" s="20">
        <v>47</v>
      </c>
      <c r="K115" s="13"/>
    </row>
    <row r="116" spans="1:11" s="2" customFormat="1" ht="18" customHeight="1">
      <c r="A116" s="2" t="s">
        <v>111</v>
      </c>
      <c r="B116" s="1"/>
      <c r="D116" s="44">
        <f>SUM(D117:D143)</f>
        <v>788</v>
      </c>
      <c r="E116" s="45">
        <f>SUM(E117:E143)</f>
        <v>637</v>
      </c>
      <c r="F116" s="44">
        <f>SUM(F117:F143)</f>
        <v>151</v>
      </c>
      <c r="G116" s="13">
        <f t="shared" si="7"/>
        <v>1.7136525699895506</v>
      </c>
      <c r="H116" s="45">
        <f>SUM(H117:H143)</f>
        <v>725</v>
      </c>
      <c r="I116" s="45">
        <f>SUM(I117:I143)</f>
        <v>63</v>
      </c>
      <c r="J116" s="1"/>
      <c r="K116" s="13"/>
    </row>
    <row r="117" spans="1:11" ht="18" customHeight="1">
      <c r="A117" s="2"/>
      <c r="B117" s="1" t="s">
        <v>112</v>
      </c>
      <c r="C117" s="2"/>
      <c r="D117" s="46">
        <f>SUM(H117,I117)</f>
        <v>123</v>
      </c>
      <c r="E117" s="17">
        <v>85</v>
      </c>
      <c r="F117" s="17">
        <v>38</v>
      </c>
      <c r="G117" s="18">
        <f t="shared" si="7"/>
        <v>0.26748637831055172</v>
      </c>
      <c r="H117" s="19">
        <v>114</v>
      </c>
      <c r="I117" s="38">
        <v>9</v>
      </c>
      <c r="K117" s="13"/>
    </row>
    <row r="118" spans="1:11" ht="18" customHeight="1">
      <c r="A118" s="2"/>
      <c r="B118" s="1" t="s">
        <v>113</v>
      </c>
      <c r="C118" s="2"/>
      <c r="D118" s="47">
        <f>SUM(H118,I118)</f>
        <v>1</v>
      </c>
      <c r="E118" s="17">
        <v>1</v>
      </c>
      <c r="F118" s="22" t="s">
        <v>14</v>
      </c>
      <c r="G118" s="43">
        <f t="shared" si="7"/>
        <v>2.1746860025248105E-3</v>
      </c>
      <c r="H118" s="19">
        <v>1</v>
      </c>
      <c r="I118" s="39" t="s">
        <v>14</v>
      </c>
      <c r="K118" s="13"/>
    </row>
    <row r="119" spans="1:11" ht="18" customHeight="1">
      <c r="A119" s="2"/>
      <c r="B119" s="2" t="s">
        <v>114</v>
      </c>
      <c r="C119" s="2"/>
      <c r="D119" s="47">
        <f>SUM(H119,I119)</f>
        <v>219</v>
      </c>
      <c r="E119" s="17">
        <v>206</v>
      </c>
      <c r="F119" s="17">
        <v>13</v>
      </c>
      <c r="G119" s="18">
        <f t="shared" si="7"/>
        <v>0.47625623455293353</v>
      </c>
      <c r="H119" s="19">
        <v>181</v>
      </c>
      <c r="I119" s="38">
        <v>38</v>
      </c>
      <c r="K119" s="13"/>
    </row>
    <row r="120" spans="1:11" ht="18" customHeight="1">
      <c r="A120" s="2"/>
      <c r="B120" s="1" t="s">
        <v>115</v>
      </c>
      <c r="C120" s="2"/>
      <c r="D120" s="47">
        <f>SUM(H120,I120)</f>
        <v>61</v>
      </c>
      <c r="E120" s="17">
        <v>48</v>
      </c>
      <c r="F120" s="17">
        <v>13</v>
      </c>
      <c r="G120" s="18">
        <f t="shared" si="7"/>
        <v>0.13265584615401343</v>
      </c>
      <c r="H120" s="19">
        <v>59</v>
      </c>
      <c r="I120" s="38">
        <v>2</v>
      </c>
      <c r="K120" s="13"/>
    </row>
    <row r="121" spans="1:11" ht="17.25" customHeight="1">
      <c r="A121" s="2"/>
      <c r="B121" s="2" t="s">
        <v>116</v>
      </c>
      <c r="C121" s="2"/>
      <c r="D121" s="47"/>
      <c r="E121" s="17"/>
      <c r="F121" s="17"/>
      <c r="G121" s="49"/>
      <c r="H121" s="19"/>
      <c r="I121" s="23"/>
      <c r="K121" s="13"/>
    </row>
    <row r="122" spans="1:11" ht="15" customHeight="1">
      <c r="A122" s="2"/>
      <c r="B122" s="2"/>
      <c r="C122" s="2" t="s">
        <v>117</v>
      </c>
      <c r="D122" s="47">
        <f t="shared" ref="D122" si="8">SUM(H122,I122)</f>
        <v>1</v>
      </c>
      <c r="E122" s="17">
        <v>1</v>
      </c>
      <c r="F122" s="33" t="s">
        <v>14</v>
      </c>
      <c r="G122" s="43">
        <f t="shared" si="7"/>
        <v>2.1746860025248105E-3</v>
      </c>
      <c r="H122" s="19">
        <v>1</v>
      </c>
      <c r="I122" s="53" t="s">
        <v>14</v>
      </c>
      <c r="K122" s="13"/>
    </row>
    <row r="123" spans="1:11" ht="17.25" customHeight="1">
      <c r="A123" s="1" t="s">
        <v>118</v>
      </c>
      <c r="C123" s="2"/>
      <c r="D123" s="47"/>
      <c r="E123" s="17"/>
      <c r="F123" s="17"/>
      <c r="G123" s="18"/>
      <c r="H123" s="19"/>
      <c r="I123" s="53"/>
      <c r="K123" s="13"/>
    </row>
    <row r="124" spans="1:11" ht="17.25" customHeight="1">
      <c r="A124" s="2"/>
      <c r="B124" s="1" t="s">
        <v>119</v>
      </c>
      <c r="C124" s="2"/>
      <c r="D124" s="47">
        <f>SUM(H124,I124)</f>
        <v>31</v>
      </c>
      <c r="E124" s="17">
        <v>24</v>
      </c>
      <c r="F124" s="17">
        <v>7</v>
      </c>
      <c r="G124" s="18">
        <f>SUM(D124/4598365*10000)</f>
        <v>6.7415266078269129E-2</v>
      </c>
      <c r="H124" s="19">
        <v>31</v>
      </c>
      <c r="I124" s="53" t="s">
        <v>14</v>
      </c>
      <c r="K124" s="13"/>
    </row>
    <row r="125" spans="1:11" ht="18" customHeight="1">
      <c r="A125" s="2"/>
      <c r="B125" s="1" t="s">
        <v>120</v>
      </c>
      <c r="C125" s="2"/>
      <c r="D125" s="47"/>
      <c r="E125" s="17"/>
      <c r="F125" s="17"/>
      <c r="G125" s="18"/>
      <c r="H125" s="19"/>
      <c r="I125" s="38"/>
      <c r="K125" s="13"/>
    </row>
    <row r="126" spans="1:11" ht="15" customHeight="1">
      <c r="A126" s="2"/>
      <c r="B126" s="1"/>
      <c r="C126" s="2" t="s">
        <v>121</v>
      </c>
      <c r="D126" s="47">
        <f>SUM(H126:I126)</f>
        <v>3</v>
      </c>
      <c r="E126" s="17">
        <v>2</v>
      </c>
      <c r="F126" s="17">
        <v>1</v>
      </c>
      <c r="G126" s="43">
        <f t="shared" ref="G126:G131" si="9">SUM(D126/4598365*10000)</f>
        <v>6.5240580075744316E-3</v>
      </c>
      <c r="H126" s="19">
        <v>3</v>
      </c>
      <c r="I126" s="53" t="s">
        <v>14</v>
      </c>
      <c r="K126" s="13"/>
    </row>
    <row r="127" spans="1:11" ht="17.25" customHeight="1">
      <c r="A127" s="2"/>
      <c r="B127" s="1" t="s">
        <v>122</v>
      </c>
      <c r="C127" s="2"/>
      <c r="D127" s="47">
        <f t="shared" ref="D127:D130" si="10">SUM(H127,I127)</f>
        <v>24</v>
      </c>
      <c r="E127" s="17">
        <v>20</v>
      </c>
      <c r="F127" s="17">
        <v>4</v>
      </c>
      <c r="G127" s="18">
        <f t="shared" si="9"/>
        <v>5.2192464060595453E-2</v>
      </c>
      <c r="H127" s="19">
        <v>24</v>
      </c>
      <c r="I127" s="53" t="s">
        <v>14</v>
      </c>
      <c r="K127" s="13"/>
    </row>
    <row r="128" spans="1:11" ht="17.25" customHeight="1">
      <c r="A128" s="2"/>
      <c r="B128" s="1" t="s">
        <v>123</v>
      </c>
      <c r="C128" s="2"/>
      <c r="D128" s="47">
        <f t="shared" si="10"/>
        <v>1</v>
      </c>
      <c r="E128" s="17">
        <v>1</v>
      </c>
      <c r="F128" s="49" t="s">
        <v>14</v>
      </c>
      <c r="G128" s="43">
        <f t="shared" si="9"/>
        <v>2.1746860025248105E-3</v>
      </c>
      <c r="H128" s="19">
        <v>1</v>
      </c>
      <c r="I128" s="53" t="s">
        <v>14</v>
      </c>
      <c r="K128" s="13"/>
    </row>
    <row r="129" spans="1:63" ht="17.25" customHeight="1">
      <c r="A129" s="2"/>
      <c r="B129" s="2" t="s">
        <v>124</v>
      </c>
      <c r="C129" s="2"/>
      <c r="D129" s="47">
        <f t="shared" si="10"/>
        <v>32</v>
      </c>
      <c r="E129" s="17">
        <v>24</v>
      </c>
      <c r="F129" s="17">
        <v>8</v>
      </c>
      <c r="G129" s="18">
        <f t="shared" si="9"/>
        <v>6.9589952080793938E-2</v>
      </c>
      <c r="H129" s="19">
        <v>32</v>
      </c>
      <c r="I129" s="53" t="s">
        <v>14</v>
      </c>
      <c r="K129" s="13"/>
    </row>
    <row r="130" spans="1:63" ht="17.25" customHeight="1">
      <c r="A130" s="2"/>
      <c r="B130" s="1" t="s">
        <v>125</v>
      </c>
      <c r="C130" s="2"/>
      <c r="D130" s="47">
        <f t="shared" si="10"/>
        <v>136</v>
      </c>
      <c r="E130" s="17">
        <v>93</v>
      </c>
      <c r="F130" s="17">
        <v>43</v>
      </c>
      <c r="G130" s="18">
        <f t="shared" si="9"/>
        <v>0.29575729634337422</v>
      </c>
      <c r="H130" s="19">
        <v>134</v>
      </c>
      <c r="I130" s="23">
        <v>2</v>
      </c>
      <c r="K130" s="13"/>
    </row>
    <row r="131" spans="1:63" ht="18.75" customHeight="1">
      <c r="A131" s="2"/>
      <c r="B131" s="1" t="s">
        <v>126</v>
      </c>
      <c r="C131" s="2"/>
      <c r="D131" s="47">
        <f>SUM(H131,I131)</f>
        <v>2</v>
      </c>
      <c r="E131" s="17">
        <v>2</v>
      </c>
      <c r="F131" s="33" t="s">
        <v>14</v>
      </c>
      <c r="G131" s="43">
        <f t="shared" si="9"/>
        <v>4.3493720050496211E-3</v>
      </c>
      <c r="H131" s="19">
        <v>2</v>
      </c>
      <c r="I131" s="54" t="s">
        <v>14</v>
      </c>
      <c r="K131" s="13"/>
    </row>
    <row r="132" spans="1:63" ht="18" customHeight="1">
      <c r="A132" s="2"/>
      <c r="B132" s="2" t="s">
        <v>127</v>
      </c>
      <c r="C132" s="2"/>
      <c r="D132" s="47"/>
      <c r="E132" s="17"/>
      <c r="F132" s="17"/>
      <c r="G132" s="18"/>
      <c r="H132" s="19"/>
      <c r="I132" s="55"/>
      <c r="K132" s="13"/>
    </row>
    <row r="133" spans="1:63" ht="15" customHeight="1">
      <c r="A133" s="2"/>
      <c r="B133" s="2"/>
      <c r="C133" s="2" t="s">
        <v>128</v>
      </c>
      <c r="D133" s="47">
        <f>SUM(H133,I133)</f>
        <v>6</v>
      </c>
      <c r="E133" s="17">
        <v>6</v>
      </c>
      <c r="F133" s="33" t="s">
        <v>14</v>
      </c>
      <c r="G133" s="43">
        <f>SUM(D133/4598365*10000)</f>
        <v>1.3048116015148863E-2</v>
      </c>
      <c r="H133" s="19">
        <v>6</v>
      </c>
      <c r="I133" s="54" t="s">
        <v>14</v>
      </c>
      <c r="K133" s="13"/>
    </row>
    <row r="134" spans="1:63" ht="18" customHeight="1">
      <c r="A134" s="2"/>
      <c r="B134" s="2" t="s">
        <v>129</v>
      </c>
      <c r="C134" s="2"/>
      <c r="D134" s="47"/>
      <c r="E134" s="17"/>
      <c r="F134" s="17"/>
      <c r="G134" s="18"/>
      <c r="H134" s="19"/>
      <c r="I134" s="38"/>
      <c r="K134" s="13"/>
    </row>
    <row r="135" spans="1:63" ht="13.5" customHeight="1">
      <c r="A135" s="2"/>
      <c r="B135" s="2"/>
      <c r="C135" s="2" t="s">
        <v>130</v>
      </c>
      <c r="D135" s="47">
        <f>SUM(H135,I135)</f>
        <v>5</v>
      </c>
      <c r="E135" s="17">
        <v>3</v>
      </c>
      <c r="F135" s="17">
        <v>2</v>
      </c>
      <c r="G135" s="43">
        <f>SUM(D135/4598365*10000)</f>
        <v>1.0873430012624053E-2</v>
      </c>
      <c r="H135" s="19">
        <v>1</v>
      </c>
      <c r="I135" s="23">
        <v>4</v>
      </c>
      <c r="K135" s="13"/>
    </row>
    <row r="136" spans="1:63" ht="18" customHeight="1">
      <c r="A136" s="1"/>
      <c r="B136" s="1" t="s">
        <v>131</v>
      </c>
      <c r="C136" s="2"/>
      <c r="D136" s="47">
        <f>SUM(H136,I136)</f>
        <v>1</v>
      </c>
      <c r="E136" s="33" t="s">
        <v>14</v>
      </c>
      <c r="F136" s="17">
        <v>1</v>
      </c>
      <c r="G136" s="43">
        <f>SUM(D136/4598365*10000)</f>
        <v>2.1746860025248105E-3</v>
      </c>
      <c r="H136" s="19">
        <v>1</v>
      </c>
      <c r="I136" s="54" t="s">
        <v>14</v>
      </c>
      <c r="K136" s="13"/>
    </row>
    <row r="137" spans="1:63" ht="18" customHeight="1">
      <c r="A137" s="1"/>
      <c r="B137" s="1" t="s">
        <v>132</v>
      </c>
      <c r="C137" s="2"/>
      <c r="D137" s="47">
        <f>SUM(H137,I137)</f>
        <v>82</v>
      </c>
      <c r="E137" s="17">
        <v>73</v>
      </c>
      <c r="F137" s="17">
        <v>9</v>
      </c>
      <c r="G137" s="18">
        <f>SUM(D137/4598365*10000)</f>
        <v>0.17832425220703443</v>
      </c>
      <c r="H137" s="19">
        <v>80</v>
      </c>
      <c r="I137" s="38">
        <v>2</v>
      </c>
      <c r="K137" s="13"/>
    </row>
    <row r="138" spans="1:63" ht="18" customHeight="1">
      <c r="A138" s="2"/>
      <c r="B138" s="2" t="s">
        <v>133</v>
      </c>
      <c r="C138" s="2"/>
      <c r="D138" s="47"/>
      <c r="E138" s="17"/>
      <c r="F138" s="17"/>
      <c r="G138" s="18"/>
      <c r="H138" s="19"/>
      <c r="I138" s="23"/>
      <c r="K138" s="13"/>
    </row>
    <row r="139" spans="1:63" ht="15" customHeight="1">
      <c r="A139" s="2"/>
      <c r="B139" s="2"/>
      <c r="C139" s="2" t="s">
        <v>134</v>
      </c>
      <c r="D139" s="47">
        <f>SUM(H139,I139)</f>
        <v>4</v>
      </c>
      <c r="E139" s="17">
        <v>3</v>
      </c>
      <c r="F139" s="17">
        <v>1</v>
      </c>
      <c r="G139" s="43">
        <f>SUM(D139/4598365*10000)</f>
        <v>8.6987440100992422E-3</v>
      </c>
      <c r="H139" s="19">
        <v>4</v>
      </c>
      <c r="I139" s="54" t="s">
        <v>14</v>
      </c>
      <c r="K139" s="13"/>
    </row>
    <row r="140" spans="1:63" ht="17.25" customHeight="1">
      <c r="A140" s="2"/>
      <c r="B140" s="2" t="s">
        <v>135</v>
      </c>
      <c r="C140" s="2"/>
      <c r="D140" s="47"/>
      <c r="E140" s="17"/>
      <c r="F140" s="17"/>
      <c r="G140" s="18"/>
      <c r="H140" s="19"/>
      <c r="I140" s="23"/>
      <c r="K140" s="13"/>
    </row>
    <row r="141" spans="1:63" ht="15" customHeight="1">
      <c r="A141" s="2"/>
      <c r="B141" s="2"/>
      <c r="C141" s="2" t="s">
        <v>136</v>
      </c>
      <c r="D141" s="47"/>
      <c r="E141" s="17"/>
      <c r="F141" s="17"/>
      <c r="G141" s="18"/>
      <c r="H141" s="19"/>
      <c r="I141" s="23"/>
      <c r="K141" s="13"/>
    </row>
    <row r="142" spans="1:63" ht="15" customHeight="1">
      <c r="A142" s="2"/>
      <c r="B142" s="2"/>
      <c r="C142" s="2" t="s">
        <v>137</v>
      </c>
      <c r="D142" s="47">
        <f>SUM(H142,I142)</f>
        <v>3</v>
      </c>
      <c r="E142" s="33" t="s">
        <v>14</v>
      </c>
      <c r="F142" s="17">
        <v>3</v>
      </c>
      <c r="G142" s="43">
        <f>SUM(D142/4598365*10000)</f>
        <v>6.5240580075744316E-3</v>
      </c>
      <c r="H142" s="19">
        <v>3</v>
      </c>
      <c r="I142" s="54" t="s">
        <v>14</v>
      </c>
      <c r="K142" s="13"/>
    </row>
    <row r="143" spans="1:63" ht="19.5" customHeight="1">
      <c r="A143" s="2"/>
      <c r="B143" s="2" t="s">
        <v>39</v>
      </c>
      <c r="C143" s="2"/>
      <c r="D143" s="46">
        <f>SUM(H143,I143)</f>
        <v>53</v>
      </c>
      <c r="E143" s="17">
        <v>45</v>
      </c>
      <c r="F143" s="17">
        <v>8</v>
      </c>
      <c r="G143" s="18">
        <f>SUM(D143/4598365*10000)</f>
        <v>0.11525835813381495</v>
      </c>
      <c r="H143" s="19">
        <v>47</v>
      </c>
      <c r="I143" s="20">
        <v>6</v>
      </c>
      <c r="K143" s="13"/>
    </row>
    <row r="144" spans="1:63" s="40" customFormat="1" ht="20.25" customHeight="1">
      <c r="A144" s="2" t="s">
        <v>138</v>
      </c>
      <c r="B144" s="36"/>
      <c r="C144" s="36"/>
      <c r="D144" s="14">
        <f>SUM(D145:D165)</f>
        <v>19870</v>
      </c>
      <c r="E144" s="15">
        <f>SUM(E145:E165)</f>
        <v>18610</v>
      </c>
      <c r="F144" s="14">
        <f>SUM(F145:F165)</f>
        <v>1260</v>
      </c>
      <c r="G144" s="13">
        <f>SUM(D144/4598365*10000)</f>
        <v>43.211010870167982</v>
      </c>
      <c r="H144" s="15">
        <f>SUM(H145:H165)</f>
        <v>16322</v>
      </c>
      <c r="I144" s="15">
        <f>SUM(I145:I165)</f>
        <v>3548</v>
      </c>
      <c r="J144" s="1"/>
      <c r="K144" s="13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</row>
    <row r="145" spans="1:11" ht="17.25" customHeight="1">
      <c r="A145" s="2"/>
      <c r="B145" s="2" t="s">
        <v>139</v>
      </c>
      <c r="C145" s="2"/>
      <c r="D145" s="16">
        <f>SUM(H145,I145)</f>
        <v>1</v>
      </c>
      <c r="E145" s="17">
        <v>1</v>
      </c>
      <c r="F145" s="33" t="s">
        <v>14</v>
      </c>
      <c r="G145" s="43">
        <f>SUM(D145/4598365*10000)</f>
        <v>2.1746860025248105E-3</v>
      </c>
      <c r="H145" s="19">
        <v>1</v>
      </c>
      <c r="I145" s="54" t="s">
        <v>14</v>
      </c>
      <c r="K145" s="13"/>
    </row>
    <row r="146" spans="1:11" ht="18" customHeight="1">
      <c r="A146" s="2"/>
      <c r="B146" s="2" t="s">
        <v>140</v>
      </c>
      <c r="C146" s="2"/>
      <c r="D146" s="16">
        <f>SUM(H146,I146)</f>
        <v>8</v>
      </c>
      <c r="E146" s="17">
        <v>6</v>
      </c>
      <c r="F146" s="17">
        <v>2</v>
      </c>
      <c r="G146" s="43">
        <f>SUM(D146/4598365*10000)</f>
        <v>1.7397488020198484E-2</v>
      </c>
      <c r="H146" s="19">
        <v>5</v>
      </c>
      <c r="I146" s="38">
        <v>3</v>
      </c>
      <c r="K146" s="13"/>
    </row>
    <row r="147" spans="1:11" ht="18" customHeight="1">
      <c r="A147" s="2"/>
      <c r="B147" s="1" t="s">
        <v>141</v>
      </c>
      <c r="C147" s="2"/>
      <c r="D147" s="16" t="s">
        <v>17</v>
      </c>
      <c r="E147" s="17"/>
      <c r="F147" s="17"/>
      <c r="G147" s="18"/>
      <c r="H147" s="19"/>
      <c r="I147" s="38"/>
      <c r="K147" s="13"/>
    </row>
    <row r="148" spans="1:11" ht="14.25" customHeight="1">
      <c r="A148" s="2"/>
      <c r="B148" s="2"/>
      <c r="C148" s="1" t="s">
        <v>142</v>
      </c>
      <c r="D148" s="16">
        <f t="shared" ref="D148:D165" si="11">SUM(H148,I148)</f>
        <v>1</v>
      </c>
      <c r="E148" s="17">
        <v>1</v>
      </c>
      <c r="F148" s="33" t="s">
        <v>14</v>
      </c>
      <c r="G148" s="43">
        <f>SUM(D148/4598365*10000)</f>
        <v>2.1746860025248105E-3</v>
      </c>
      <c r="H148" s="19">
        <v>1</v>
      </c>
      <c r="I148" s="54" t="s">
        <v>14</v>
      </c>
      <c r="K148" s="13"/>
    </row>
    <row r="149" spans="1:11" ht="17.25" customHeight="1">
      <c r="A149" s="2"/>
      <c r="B149" s="2" t="s">
        <v>143</v>
      </c>
      <c r="C149" s="2"/>
      <c r="D149" s="16">
        <f t="shared" si="11"/>
        <v>1003</v>
      </c>
      <c r="E149" s="17">
        <v>833</v>
      </c>
      <c r="F149" s="17">
        <v>170</v>
      </c>
      <c r="G149" s="18">
        <f>SUM(D149/4598365*10000)</f>
        <v>2.181210060532385</v>
      </c>
      <c r="H149" s="19">
        <v>935</v>
      </c>
      <c r="I149" s="20">
        <v>68</v>
      </c>
      <c r="K149" s="13"/>
    </row>
    <row r="150" spans="1:11" ht="17.25" customHeight="1">
      <c r="A150" s="2"/>
      <c r="B150" s="2" t="s">
        <v>144</v>
      </c>
      <c r="C150" s="2"/>
      <c r="D150" s="16">
        <f t="shared" si="11"/>
        <v>21</v>
      </c>
      <c r="E150" s="17">
        <v>9</v>
      </c>
      <c r="F150" s="17">
        <v>12</v>
      </c>
      <c r="G150" s="43">
        <f>SUM(D150/4598365*10000)</f>
        <v>4.566840605302102E-2</v>
      </c>
      <c r="H150" s="19">
        <v>16</v>
      </c>
      <c r="I150" s="20">
        <v>5</v>
      </c>
      <c r="K150" s="13"/>
    </row>
    <row r="151" spans="1:11" ht="18" customHeight="1">
      <c r="A151" s="2"/>
      <c r="B151" s="2" t="s">
        <v>145</v>
      </c>
      <c r="C151" s="2"/>
      <c r="D151" s="16">
        <f t="shared" si="11"/>
        <v>6</v>
      </c>
      <c r="E151" s="17">
        <v>5</v>
      </c>
      <c r="F151" s="17">
        <v>1</v>
      </c>
      <c r="G151" s="43">
        <f t="shared" ref="G151:G160" si="12">SUM(D151/4598365*10000)</f>
        <v>1.3048116015148863E-2</v>
      </c>
      <c r="H151" s="19">
        <v>5</v>
      </c>
      <c r="I151" s="20">
        <v>1</v>
      </c>
      <c r="K151" s="13"/>
    </row>
    <row r="152" spans="1:11" ht="18" customHeight="1">
      <c r="A152" s="2"/>
      <c r="B152" s="2" t="s">
        <v>146</v>
      </c>
      <c r="C152" s="2"/>
      <c r="D152" s="16">
        <f t="shared" si="11"/>
        <v>1509</v>
      </c>
      <c r="E152" s="52">
        <v>1460</v>
      </c>
      <c r="F152" s="17">
        <v>49</v>
      </c>
      <c r="G152" s="43">
        <f t="shared" si="12"/>
        <v>3.281601177809939</v>
      </c>
      <c r="H152" s="19">
        <v>1116</v>
      </c>
      <c r="I152" s="23">
        <v>393</v>
      </c>
      <c r="K152" s="13"/>
    </row>
    <row r="153" spans="1:11" ht="18" customHeight="1">
      <c r="A153" s="2"/>
      <c r="B153" s="2" t="s">
        <v>147</v>
      </c>
      <c r="C153" s="2"/>
      <c r="D153" s="16">
        <f t="shared" si="11"/>
        <v>18</v>
      </c>
      <c r="E153" s="17">
        <v>17</v>
      </c>
      <c r="F153" s="17">
        <v>1</v>
      </c>
      <c r="G153" s="43">
        <f t="shared" si="12"/>
        <v>3.9144348045446586E-2</v>
      </c>
      <c r="H153" s="19">
        <v>12</v>
      </c>
      <c r="I153" s="23">
        <v>6</v>
      </c>
      <c r="K153" s="13"/>
    </row>
    <row r="154" spans="1:11" ht="18" customHeight="1">
      <c r="A154" s="2"/>
      <c r="B154" s="2" t="s">
        <v>148</v>
      </c>
      <c r="C154" s="2"/>
      <c r="D154" s="16">
        <f t="shared" si="11"/>
        <v>178</v>
      </c>
      <c r="E154" s="17">
        <v>141</v>
      </c>
      <c r="F154" s="17">
        <v>37</v>
      </c>
      <c r="G154" s="18">
        <f t="shared" si="12"/>
        <v>0.38709410844941622</v>
      </c>
      <c r="H154" s="19">
        <v>163</v>
      </c>
      <c r="I154" s="23">
        <v>15</v>
      </c>
      <c r="K154" s="13"/>
    </row>
    <row r="155" spans="1:11" ht="18" customHeight="1">
      <c r="A155" s="2"/>
      <c r="B155" s="2" t="s">
        <v>149</v>
      </c>
      <c r="C155" s="2"/>
      <c r="D155" s="16">
        <f t="shared" si="11"/>
        <v>512</v>
      </c>
      <c r="E155" s="17">
        <v>357</v>
      </c>
      <c r="F155" s="17">
        <v>155</v>
      </c>
      <c r="G155" s="18">
        <f t="shared" si="12"/>
        <v>1.113439233292703</v>
      </c>
      <c r="H155" s="19">
        <v>426</v>
      </c>
      <c r="I155" s="23">
        <v>86</v>
      </c>
      <c r="K155" s="13"/>
    </row>
    <row r="156" spans="1:11" ht="18" customHeight="1">
      <c r="A156" s="2"/>
      <c r="B156" s="2" t="s">
        <v>150</v>
      </c>
      <c r="C156" s="2"/>
      <c r="D156" s="16">
        <f t="shared" si="11"/>
        <v>88</v>
      </c>
      <c r="E156" s="17">
        <v>82</v>
      </c>
      <c r="F156" s="17">
        <v>6</v>
      </c>
      <c r="G156" s="18">
        <f t="shared" si="12"/>
        <v>0.19137236822218334</v>
      </c>
      <c r="H156" s="19">
        <v>80</v>
      </c>
      <c r="I156" s="38">
        <v>8</v>
      </c>
      <c r="K156" s="13"/>
    </row>
    <row r="157" spans="1:11" ht="18" customHeight="1">
      <c r="A157" s="2"/>
      <c r="B157" s="2" t="s">
        <v>151</v>
      </c>
      <c r="C157" s="2"/>
      <c r="D157" s="16">
        <f>SUM(H157,I157)</f>
        <v>9707</v>
      </c>
      <c r="E157" s="52">
        <v>9446</v>
      </c>
      <c r="F157" s="17">
        <v>261</v>
      </c>
      <c r="G157" s="18">
        <f t="shared" si="12"/>
        <v>21.109677026508333</v>
      </c>
      <c r="H157" s="19">
        <v>8319</v>
      </c>
      <c r="I157" s="23">
        <v>1388</v>
      </c>
      <c r="K157" s="13"/>
    </row>
    <row r="158" spans="1:11" ht="18" customHeight="1">
      <c r="A158" s="1"/>
      <c r="B158" s="2" t="s">
        <v>152</v>
      </c>
      <c r="C158" s="2"/>
      <c r="D158" s="16">
        <f>SUM(H158,I158)</f>
        <v>10</v>
      </c>
      <c r="E158" s="17">
        <v>8</v>
      </c>
      <c r="F158" s="17">
        <v>2</v>
      </c>
      <c r="G158" s="18">
        <f t="shared" si="12"/>
        <v>2.1746860025248105E-2</v>
      </c>
      <c r="H158" s="19">
        <v>9</v>
      </c>
      <c r="I158" s="20">
        <v>1</v>
      </c>
      <c r="K158" s="13"/>
    </row>
    <row r="159" spans="1:11" ht="17.25" customHeight="1">
      <c r="A159" s="2"/>
      <c r="B159" s="2" t="s">
        <v>153</v>
      </c>
      <c r="C159" s="2"/>
      <c r="D159" s="16">
        <f>SUM(H159,I159)</f>
        <v>1</v>
      </c>
      <c r="E159" s="17">
        <v>1</v>
      </c>
      <c r="F159" s="18" t="s">
        <v>14</v>
      </c>
      <c r="G159" s="18">
        <f t="shared" si="12"/>
        <v>2.1746860025248105E-3</v>
      </c>
      <c r="H159" s="19">
        <v>1</v>
      </c>
      <c r="I159" s="56" t="s">
        <v>14</v>
      </c>
      <c r="K159" s="13"/>
    </row>
    <row r="160" spans="1:11" ht="17.25" customHeight="1">
      <c r="A160" s="2"/>
      <c r="B160" s="2" t="s">
        <v>154</v>
      </c>
      <c r="C160" s="2"/>
      <c r="D160" s="16">
        <f>SUM(H160,I160)</f>
        <v>55</v>
      </c>
      <c r="E160" s="17">
        <v>49</v>
      </c>
      <c r="F160" s="17">
        <v>6</v>
      </c>
      <c r="G160" s="18">
        <f t="shared" si="12"/>
        <v>0.11960773013886458</v>
      </c>
      <c r="H160" s="19">
        <v>49</v>
      </c>
      <c r="I160" s="23">
        <v>6</v>
      </c>
      <c r="K160" s="13"/>
    </row>
    <row r="161" spans="1:63" ht="18" customHeight="1">
      <c r="A161" s="2" t="s">
        <v>155</v>
      </c>
      <c r="B161" s="2"/>
      <c r="C161" s="2"/>
      <c r="D161" s="16"/>
      <c r="E161" s="17"/>
      <c r="F161" s="17"/>
      <c r="G161" s="18"/>
      <c r="H161" s="19"/>
      <c r="I161" s="38"/>
      <c r="K161" s="13"/>
    </row>
    <row r="162" spans="1:63" ht="17.25" customHeight="1">
      <c r="A162" s="2"/>
      <c r="B162" s="2" t="s">
        <v>156</v>
      </c>
      <c r="C162" s="2"/>
      <c r="D162" s="16"/>
      <c r="E162" s="17"/>
      <c r="F162" s="17"/>
      <c r="G162" s="18"/>
      <c r="H162" s="19"/>
      <c r="I162" s="38"/>
      <c r="K162" s="13"/>
    </row>
    <row r="163" spans="1:63" ht="18" customHeight="1">
      <c r="A163" s="2"/>
      <c r="B163" s="2" t="s">
        <v>157</v>
      </c>
      <c r="C163" s="2"/>
      <c r="D163" s="16">
        <f t="shared" si="11"/>
        <v>96</v>
      </c>
      <c r="E163" s="17">
        <v>86</v>
      </c>
      <c r="F163" s="17">
        <v>10</v>
      </c>
      <c r="G163" s="18">
        <f t="shared" ref="G163:G173" si="13">SUM(D163/4598365*10000)</f>
        <v>0.20876985624238181</v>
      </c>
      <c r="H163" s="19">
        <v>66</v>
      </c>
      <c r="I163" s="23">
        <v>30</v>
      </c>
      <c r="K163" s="13"/>
    </row>
    <row r="164" spans="1:63" ht="18" customHeight="1">
      <c r="A164" s="2"/>
      <c r="B164" s="2" t="s">
        <v>158</v>
      </c>
      <c r="C164" s="2"/>
      <c r="D164" s="16">
        <f t="shared" si="11"/>
        <v>5251</v>
      </c>
      <c r="E164" s="52">
        <v>4815</v>
      </c>
      <c r="F164" s="17">
        <v>436</v>
      </c>
      <c r="G164" s="18">
        <f t="shared" si="13"/>
        <v>11.419276199257778</v>
      </c>
      <c r="H164" s="19">
        <v>3951</v>
      </c>
      <c r="I164" s="55">
        <v>1300</v>
      </c>
      <c r="K164" s="13"/>
    </row>
    <row r="165" spans="1:63" ht="18" customHeight="1">
      <c r="A165" s="2"/>
      <c r="B165" s="2" t="s">
        <v>39</v>
      </c>
      <c r="C165" s="2"/>
      <c r="D165" s="16">
        <f t="shared" si="11"/>
        <v>1405</v>
      </c>
      <c r="E165" s="52">
        <v>1293</v>
      </c>
      <c r="F165" s="17">
        <v>112</v>
      </c>
      <c r="G165" s="18">
        <f t="shared" si="13"/>
        <v>3.055433833547359</v>
      </c>
      <c r="H165" s="19">
        <v>1167</v>
      </c>
      <c r="I165" s="32">
        <v>238</v>
      </c>
      <c r="K165" s="13"/>
    </row>
    <row r="166" spans="1:63" s="40" customFormat="1" ht="21" customHeight="1">
      <c r="A166" s="2" t="s">
        <v>159</v>
      </c>
      <c r="B166" s="2"/>
      <c r="C166" s="2"/>
      <c r="D166" s="57">
        <f>SUM(D167:D183)</f>
        <v>1746</v>
      </c>
      <c r="E166" s="58">
        <f>SUM(E167:E183)</f>
        <v>1692</v>
      </c>
      <c r="F166" s="57">
        <f>SUM(F167:F183)</f>
        <v>54</v>
      </c>
      <c r="G166" s="18">
        <f t="shared" si="13"/>
        <v>3.7970017604083188</v>
      </c>
      <c r="H166" s="58">
        <f>SUM(H167:H183)</f>
        <v>1253</v>
      </c>
      <c r="I166" s="58">
        <f>SUM(I167:I183)</f>
        <v>493</v>
      </c>
      <c r="J166" s="1"/>
      <c r="K166" s="13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</row>
    <row r="167" spans="1:63" ht="18.75" customHeight="1">
      <c r="A167" s="2"/>
      <c r="B167" s="2" t="s">
        <v>160</v>
      </c>
      <c r="C167" s="2"/>
      <c r="D167" s="16">
        <f t="shared" ref="D167:D175" si="14">SUM(H167,I167)</f>
        <v>353</v>
      </c>
      <c r="E167" s="17">
        <v>337</v>
      </c>
      <c r="F167" s="17">
        <v>16</v>
      </c>
      <c r="G167" s="18">
        <f t="shared" si="13"/>
        <v>0.76766415889125805</v>
      </c>
      <c r="H167" s="19">
        <v>271</v>
      </c>
      <c r="I167" s="20">
        <v>82</v>
      </c>
      <c r="K167" s="13"/>
    </row>
    <row r="168" spans="1:63" ht="17.100000000000001" customHeight="1">
      <c r="A168" s="2"/>
      <c r="B168" s="2" t="s">
        <v>161</v>
      </c>
      <c r="C168" s="2"/>
      <c r="D168" s="21">
        <f t="shared" si="14"/>
        <v>20</v>
      </c>
      <c r="E168" s="17">
        <v>20</v>
      </c>
      <c r="F168" s="18" t="s">
        <v>14</v>
      </c>
      <c r="G168" s="18">
        <f t="shared" si="13"/>
        <v>4.3493720050496211E-2</v>
      </c>
      <c r="H168" s="19">
        <v>18</v>
      </c>
      <c r="I168" s="32">
        <v>2</v>
      </c>
      <c r="K168" s="13"/>
    </row>
    <row r="169" spans="1:63" ht="17.25" customHeight="1">
      <c r="A169" s="2"/>
      <c r="B169" s="2" t="s">
        <v>162</v>
      </c>
      <c r="C169" s="2"/>
      <c r="D169" s="21">
        <f t="shared" si="14"/>
        <v>58</v>
      </c>
      <c r="E169" s="17">
        <v>52</v>
      </c>
      <c r="F169" s="17">
        <v>6</v>
      </c>
      <c r="G169" s="18">
        <f t="shared" si="13"/>
        <v>0.12613178814643902</v>
      </c>
      <c r="H169" s="19">
        <v>49</v>
      </c>
      <c r="I169" s="23">
        <v>9</v>
      </c>
      <c r="K169" s="13"/>
    </row>
    <row r="170" spans="1:63" ht="17.25" customHeight="1">
      <c r="A170" s="2"/>
      <c r="B170" s="2" t="s">
        <v>163</v>
      </c>
      <c r="C170" s="2"/>
      <c r="D170" s="21">
        <f t="shared" si="14"/>
        <v>72</v>
      </c>
      <c r="E170" s="17">
        <v>71</v>
      </c>
      <c r="F170" s="17">
        <v>1</v>
      </c>
      <c r="G170" s="18">
        <f t="shared" si="13"/>
        <v>0.15657739218178635</v>
      </c>
      <c r="H170" s="19">
        <v>54</v>
      </c>
      <c r="I170" s="23">
        <v>18</v>
      </c>
      <c r="K170" s="13"/>
    </row>
    <row r="171" spans="1:63" ht="18" customHeight="1">
      <c r="A171" s="2"/>
      <c r="B171" s="2" t="s">
        <v>164</v>
      </c>
      <c r="C171" s="2"/>
      <c r="D171" s="21">
        <f t="shared" si="14"/>
        <v>4</v>
      </c>
      <c r="E171" s="17">
        <v>3</v>
      </c>
      <c r="F171" s="17">
        <v>1</v>
      </c>
      <c r="G171" s="18">
        <f t="shared" si="13"/>
        <v>8.6987440100992422E-3</v>
      </c>
      <c r="H171" s="19">
        <v>4</v>
      </c>
      <c r="I171" s="56" t="s">
        <v>14</v>
      </c>
      <c r="K171" s="13"/>
    </row>
    <row r="172" spans="1:63" ht="18.75" customHeight="1">
      <c r="A172" s="2"/>
      <c r="B172" s="2" t="s">
        <v>165</v>
      </c>
      <c r="C172" s="2"/>
      <c r="D172" s="21">
        <f t="shared" si="14"/>
        <v>21</v>
      </c>
      <c r="E172" s="17">
        <v>21</v>
      </c>
      <c r="F172" s="18" t="s">
        <v>14</v>
      </c>
      <c r="G172" s="18">
        <f t="shared" si="13"/>
        <v>4.566840605302102E-2</v>
      </c>
      <c r="H172" s="19">
        <v>18</v>
      </c>
      <c r="I172" s="32">
        <v>3</v>
      </c>
      <c r="K172" s="13"/>
    </row>
    <row r="173" spans="1:63" ht="18" customHeight="1">
      <c r="A173" s="2"/>
      <c r="B173" s="2" t="s">
        <v>166</v>
      </c>
      <c r="C173" s="2"/>
      <c r="D173" s="21">
        <f t="shared" si="14"/>
        <v>4</v>
      </c>
      <c r="E173" s="17">
        <v>4</v>
      </c>
      <c r="F173" s="18" t="s">
        <v>14</v>
      </c>
      <c r="G173" s="18">
        <f t="shared" si="13"/>
        <v>8.6987440100992422E-3</v>
      </c>
      <c r="H173" s="19">
        <v>1</v>
      </c>
      <c r="I173" s="23">
        <v>3</v>
      </c>
      <c r="K173" s="13"/>
    </row>
    <row r="174" spans="1:63" ht="17.25" customHeight="1">
      <c r="A174" s="2"/>
      <c r="B174" s="2" t="s">
        <v>167</v>
      </c>
      <c r="C174" s="2"/>
      <c r="D174" s="21">
        <f t="shared" si="14"/>
        <v>1</v>
      </c>
      <c r="E174" s="17">
        <v>1</v>
      </c>
      <c r="F174" s="18" t="s">
        <v>14</v>
      </c>
      <c r="G174" s="18">
        <f>SUM(D174/4598365*10000)</f>
        <v>2.1746860025248105E-3</v>
      </c>
      <c r="H174" s="18" t="s">
        <v>14</v>
      </c>
      <c r="I174" s="23">
        <v>1</v>
      </c>
      <c r="K174" s="13"/>
    </row>
    <row r="175" spans="1:63" ht="18" customHeight="1">
      <c r="A175" s="2"/>
      <c r="B175" s="2" t="s">
        <v>168</v>
      </c>
      <c r="C175" s="2"/>
      <c r="D175" s="21">
        <f t="shared" si="14"/>
        <v>2</v>
      </c>
      <c r="E175" s="17">
        <v>2</v>
      </c>
      <c r="F175" s="18" t="s">
        <v>14</v>
      </c>
      <c r="G175" s="18">
        <f>SUM(D175/4598365*10000)</f>
        <v>4.3493720050496211E-3</v>
      </c>
      <c r="H175" s="18" t="s">
        <v>14</v>
      </c>
      <c r="I175" s="23">
        <v>2</v>
      </c>
      <c r="K175" s="13"/>
    </row>
    <row r="176" spans="1:63" ht="18" customHeight="1">
      <c r="A176" s="2"/>
      <c r="B176" s="1" t="s">
        <v>169</v>
      </c>
      <c r="C176" s="2"/>
      <c r="D176" s="21"/>
      <c r="E176" s="17"/>
      <c r="F176" s="17"/>
      <c r="G176" s="18"/>
      <c r="H176" s="19"/>
      <c r="I176" s="23"/>
      <c r="K176" s="13"/>
    </row>
    <row r="177" spans="1:63" ht="15" customHeight="1">
      <c r="A177" s="2"/>
      <c r="B177" s="2"/>
      <c r="C177" s="1" t="s">
        <v>170</v>
      </c>
      <c r="D177" s="16">
        <f t="shared" ref="D177:D183" si="15">SUM(H177,I177)</f>
        <v>101</v>
      </c>
      <c r="E177" s="17">
        <v>99</v>
      </c>
      <c r="F177" s="17">
        <v>2</v>
      </c>
      <c r="G177" s="18">
        <f>SUM(D177/4598365*10000)</f>
        <v>0.21964328625500587</v>
      </c>
      <c r="H177" s="19">
        <v>62</v>
      </c>
      <c r="I177" s="20">
        <v>39</v>
      </c>
      <c r="K177" s="13"/>
    </row>
    <row r="178" spans="1:63" ht="18" customHeight="1">
      <c r="A178" s="2"/>
      <c r="B178" s="2" t="s">
        <v>171</v>
      </c>
      <c r="C178" s="2"/>
      <c r="D178" s="21">
        <f t="shared" si="15"/>
        <v>3</v>
      </c>
      <c r="E178" s="17">
        <v>3</v>
      </c>
      <c r="F178" s="18" t="s">
        <v>14</v>
      </c>
      <c r="G178" s="18">
        <f>SUM(D178/4598365*10000)</f>
        <v>6.5240580075744316E-3</v>
      </c>
      <c r="H178" s="19">
        <v>2</v>
      </c>
      <c r="I178" s="32">
        <v>1</v>
      </c>
      <c r="K178" s="13"/>
    </row>
    <row r="179" spans="1:63" ht="18" customHeight="1">
      <c r="A179" s="2"/>
      <c r="B179" s="2" t="s">
        <v>172</v>
      </c>
      <c r="C179" s="2"/>
      <c r="D179" s="21">
        <f t="shared" si="15"/>
        <v>2</v>
      </c>
      <c r="E179" s="17">
        <v>2</v>
      </c>
      <c r="F179" s="18" t="s">
        <v>14</v>
      </c>
      <c r="G179" s="18">
        <f>SUM(D179/4598365*10000)</f>
        <v>4.3493720050496211E-3</v>
      </c>
      <c r="H179" s="19">
        <v>2</v>
      </c>
      <c r="I179" s="35" t="s">
        <v>14</v>
      </c>
      <c r="K179" s="13"/>
    </row>
    <row r="180" spans="1:63" ht="18" customHeight="1">
      <c r="A180" s="2"/>
      <c r="B180" s="2" t="s">
        <v>173</v>
      </c>
      <c r="C180" s="2"/>
      <c r="D180" s="21">
        <f t="shared" si="15"/>
        <v>42</v>
      </c>
      <c r="E180" s="17">
        <v>42</v>
      </c>
      <c r="F180" s="18" t="s">
        <v>14</v>
      </c>
      <c r="G180" s="18">
        <f t="shared" ref="G180:G183" si="16">SUM(D180/4598365*10000)</f>
        <v>9.133681210604204E-2</v>
      </c>
      <c r="H180" s="19">
        <v>38</v>
      </c>
      <c r="I180" s="23">
        <v>4</v>
      </c>
      <c r="K180" s="13"/>
    </row>
    <row r="181" spans="1:63" ht="18" customHeight="1">
      <c r="A181" s="2"/>
      <c r="B181" s="2" t="s">
        <v>174</v>
      </c>
      <c r="C181" s="2"/>
      <c r="D181" s="21">
        <f t="shared" si="15"/>
        <v>2</v>
      </c>
      <c r="E181" s="17">
        <v>2</v>
      </c>
      <c r="F181" s="18" t="s">
        <v>14</v>
      </c>
      <c r="G181" s="18">
        <f>SUM(D181/4598365*10000)</f>
        <v>4.3493720050496211E-3</v>
      </c>
      <c r="H181" s="19">
        <v>2</v>
      </c>
      <c r="I181" s="56" t="s">
        <v>14</v>
      </c>
      <c r="K181" s="13"/>
    </row>
    <row r="182" spans="1:63" ht="18" customHeight="1">
      <c r="A182" s="2"/>
      <c r="B182" s="2" t="s">
        <v>175</v>
      </c>
      <c r="C182" s="2"/>
      <c r="D182" s="21">
        <f t="shared" si="15"/>
        <v>683</v>
      </c>
      <c r="E182" s="17">
        <v>668</v>
      </c>
      <c r="F182" s="17">
        <v>15</v>
      </c>
      <c r="G182" s="18">
        <f>SUM(D182/4598365*10000)</f>
        <v>1.4853105397244455</v>
      </c>
      <c r="H182" s="19">
        <v>510</v>
      </c>
      <c r="I182" s="32">
        <v>173</v>
      </c>
      <c r="K182" s="13"/>
    </row>
    <row r="183" spans="1:63" ht="18" customHeight="1">
      <c r="A183" s="1"/>
      <c r="B183" s="2" t="s">
        <v>39</v>
      </c>
      <c r="C183" s="2"/>
      <c r="D183" s="16">
        <f t="shared" si="15"/>
        <v>378</v>
      </c>
      <c r="E183" s="17">
        <v>365</v>
      </c>
      <c r="F183" s="17">
        <v>13</v>
      </c>
      <c r="G183" s="18">
        <f t="shared" si="16"/>
        <v>0.82203130895437837</v>
      </c>
      <c r="H183" s="19">
        <v>222</v>
      </c>
      <c r="I183" s="20">
        <v>156</v>
      </c>
      <c r="K183" s="13"/>
    </row>
    <row r="184" spans="1:63" s="40" customFormat="1" ht="18" customHeight="1">
      <c r="A184" s="2" t="s">
        <v>176</v>
      </c>
      <c r="B184" s="2"/>
      <c r="C184" s="2"/>
      <c r="D184" s="44">
        <f>SUM(D185:D186)</f>
        <v>13</v>
      </c>
      <c r="E184" s="44">
        <f>SUM(E185:E186)</f>
        <v>10</v>
      </c>
      <c r="F184" s="44">
        <f>SUM(F185:F186)</f>
        <v>3</v>
      </c>
      <c r="G184" s="18">
        <f>SUM(D184/4598365*10000)</f>
        <v>2.8270918032822535E-2</v>
      </c>
      <c r="H184" s="44">
        <f>SUM(H185:H186)</f>
        <v>13</v>
      </c>
      <c r="I184" s="56" t="s">
        <v>14</v>
      </c>
      <c r="J184" s="1"/>
      <c r="K184" s="13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</row>
    <row r="185" spans="1:63" ht="17.25" customHeight="1">
      <c r="A185" s="2"/>
      <c r="B185" s="2" t="s">
        <v>177</v>
      </c>
      <c r="C185" s="2"/>
      <c r="D185" s="46">
        <f>SUM(H185,I185)</f>
        <v>10</v>
      </c>
      <c r="E185" s="17">
        <v>8</v>
      </c>
      <c r="F185" s="17">
        <v>2</v>
      </c>
      <c r="G185" s="18">
        <f>SUM(D185/4598365*10000)</f>
        <v>2.1746860025248105E-2</v>
      </c>
      <c r="H185" s="59">
        <v>10</v>
      </c>
      <c r="I185" s="56" t="s">
        <v>14</v>
      </c>
      <c r="K185" s="13"/>
    </row>
    <row r="186" spans="1:63" ht="17.25" customHeight="1">
      <c r="A186" s="2"/>
      <c r="B186" s="2" t="s">
        <v>178</v>
      </c>
      <c r="C186" s="2"/>
      <c r="D186" s="46">
        <f>SUM(H186,I186)</f>
        <v>3</v>
      </c>
      <c r="E186" s="17">
        <v>2</v>
      </c>
      <c r="F186" s="17">
        <v>1</v>
      </c>
      <c r="G186" s="18">
        <f>SUM(D186/4598365*10000)</f>
        <v>6.5240580075744316E-3</v>
      </c>
      <c r="H186" s="59">
        <v>3</v>
      </c>
      <c r="I186" s="56" t="s">
        <v>14</v>
      </c>
      <c r="K186" s="13"/>
    </row>
    <row r="187" spans="1:63" s="40" customFormat="1" ht="21" customHeight="1">
      <c r="A187" s="2" t="s">
        <v>179</v>
      </c>
      <c r="B187" s="2"/>
      <c r="C187" s="2"/>
      <c r="D187" s="44">
        <f>SUM(D189:D208)</f>
        <v>14035</v>
      </c>
      <c r="E187" s="45">
        <f>SUM(E189:E208)</f>
        <v>12333</v>
      </c>
      <c r="F187" s="44">
        <f>SUM(F189:F208)</f>
        <v>1702</v>
      </c>
      <c r="G187" s="13">
        <f>SUM(D187/4598365*10000)</f>
        <v>30.521718045435712</v>
      </c>
      <c r="H187" s="45">
        <f>SUM(H189:H208)</f>
        <v>11692</v>
      </c>
      <c r="I187" s="45">
        <f>SUM(I189:I208)</f>
        <v>2343</v>
      </c>
      <c r="J187" s="1"/>
      <c r="K187" s="13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</row>
    <row r="188" spans="1:63" ht="18" customHeight="1">
      <c r="A188" s="2"/>
      <c r="B188" s="2" t="s">
        <v>180</v>
      </c>
      <c r="C188" s="2"/>
      <c r="D188" s="46" t="s">
        <v>17</v>
      </c>
      <c r="E188" s="17"/>
      <c r="F188" s="17"/>
      <c r="G188" s="60"/>
      <c r="H188" s="16"/>
      <c r="I188" s="61"/>
      <c r="K188" s="13"/>
    </row>
    <row r="189" spans="1:63" ht="15" customHeight="1">
      <c r="A189" s="2"/>
      <c r="B189" s="2"/>
      <c r="C189" s="2" t="s">
        <v>181</v>
      </c>
      <c r="D189" s="47">
        <f t="shared" ref="D189:D208" si="17">SUM(H189,I189)</f>
        <v>10</v>
      </c>
      <c r="E189" s="17">
        <v>8</v>
      </c>
      <c r="F189" s="17">
        <v>2</v>
      </c>
      <c r="G189" s="13">
        <f t="shared" ref="G189:G197" si="18">SUM(D189/4598365*10000)</f>
        <v>2.1746860025248105E-2</v>
      </c>
      <c r="H189" s="19">
        <v>5</v>
      </c>
      <c r="I189" s="23">
        <v>5</v>
      </c>
      <c r="K189" s="13"/>
    </row>
    <row r="190" spans="1:63" ht="18" customHeight="1">
      <c r="A190" s="2"/>
      <c r="B190" s="2" t="s">
        <v>182</v>
      </c>
      <c r="C190" s="2"/>
      <c r="D190" s="46">
        <f t="shared" si="17"/>
        <v>367</v>
      </c>
      <c r="E190" s="17">
        <v>306</v>
      </c>
      <c r="F190" s="17">
        <v>61</v>
      </c>
      <c r="G190" s="13">
        <f t="shared" si="18"/>
        <v>0.79810976292660551</v>
      </c>
      <c r="H190" s="19">
        <v>290</v>
      </c>
      <c r="I190" s="23">
        <v>77</v>
      </c>
      <c r="K190" s="13"/>
    </row>
    <row r="191" spans="1:63" ht="18" customHeight="1">
      <c r="A191" s="2"/>
      <c r="B191" s="2" t="s">
        <v>183</v>
      </c>
      <c r="C191" s="2"/>
      <c r="D191" s="46">
        <f t="shared" si="17"/>
        <v>22</v>
      </c>
      <c r="E191" s="17">
        <v>19</v>
      </c>
      <c r="F191" s="17">
        <v>3</v>
      </c>
      <c r="G191" s="13">
        <f t="shared" si="18"/>
        <v>4.7843092055545836E-2</v>
      </c>
      <c r="H191" s="19">
        <v>19</v>
      </c>
      <c r="I191" s="23">
        <v>3</v>
      </c>
      <c r="K191" s="13"/>
    </row>
    <row r="192" spans="1:63" ht="18" customHeight="1">
      <c r="A192" s="2"/>
      <c r="B192" s="2" t="s">
        <v>184</v>
      </c>
      <c r="C192" s="2"/>
      <c r="D192" s="47">
        <f t="shared" si="17"/>
        <v>7613</v>
      </c>
      <c r="E192" s="52">
        <v>6852</v>
      </c>
      <c r="F192" s="17">
        <v>761</v>
      </c>
      <c r="G192" s="13">
        <f t="shared" si="18"/>
        <v>16.555884537221381</v>
      </c>
      <c r="H192" s="19">
        <v>6368</v>
      </c>
      <c r="I192" s="55">
        <v>1245</v>
      </c>
      <c r="K192" s="13"/>
    </row>
    <row r="193" spans="1:11" ht="18" customHeight="1">
      <c r="A193" s="2"/>
      <c r="B193" s="2" t="s">
        <v>185</v>
      </c>
      <c r="C193" s="2"/>
      <c r="D193" s="46">
        <f t="shared" si="17"/>
        <v>20</v>
      </c>
      <c r="E193" s="17">
        <v>20</v>
      </c>
      <c r="F193" s="18" t="s">
        <v>14</v>
      </c>
      <c r="G193" s="13">
        <f t="shared" si="18"/>
        <v>4.3493720050496211E-2</v>
      </c>
      <c r="H193" s="19">
        <v>16</v>
      </c>
      <c r="I193" s="38">
        <v>4</v>
      </c>
      <c r="K193" s="13"/>
    </row>
    <row r="194" spans="1:11" ht="18" customHeight="1">
      <c r="A194" s="2"/>
      <c r="B194" s="2" t="s">
        <v>186</v>
      </c>
      <c r="C194" s="2"/>
      <c r="D194" s="47">
        <f t="shared" si="17"/>
        <v>688</v>
      </c>
      <c r="E194" s="17">
        <v>645</v>
      </c>
      <c r="F194" s="17">
        <v>43</v>
      </c>
      <c r="G194" s="13">
        <f t="shared" si="18"/>
        <v>1.4961839697370696</v>
      </c>
      <c r="H194" s="19">
        <v>631</v>
      </c>
      <c r="I194" s="23">
        <v>57</v>
      </c>
      <c r="K194" s="13"/>
    </row>
    <row r="195" spans="1:11" ht="18" customHeight="1">
      <c r="A195" s="2"/>
      <c r="B195" s="2" t="s">
        <v>187</v>
      </c>
      <c r="C195" s="2"/>
      <c r="D195" s="47">
        <f t="shared" si="17"/>
        <v>65</v>
      </c>
      <c r="E195" s="17">
        <v>59</v>
      </c>
      <c r="F195" s="17">
        <v>6</v>
      </c>
      <c r="G195" s="13">
        <f t="shared" si="18"/>
        <v>0.14135459016411267</v>
      </c>
      <c r="H195" s="19">
        <v>45</v>
      </c>
      <c r="I195" s="23">
        <v>20</v>
      </c>
      <c r="K195" s="13"/>
    </row>
    <row r="196" spans="1:11" ht="18" customHeight="1">
      <c r="A196" s="2"/>
      <c r="B196" s="2" t="s">
        <v>188</v>
      </c>
      <c r="C196" s="2"/>
      <c r="D196" s="46">
        <f t="shared" si="17"/>
        <v>1</v>
      </c>
      <c r="E196" s="18" t="s">
        <v>14</v>
      </c>
      <c r="F196" s="17">
        <v>1</v>
      </c>
      <c r="G196" s="13">
        <f t="shared" si="18"/>
        <v>2.1746860025248105E-3</v>
      </c>
      <c r="H196" s="19">
        <v>1</v>
      </c>
      <c r="I196" s="56" t="s">
        <v>14</v>
      </c>
      <c r="K196" s="13"/>
    </row>
    <row r="197" spans="1:11" ht="18" customHeight="1">
      <c r="A197" s="2"/>
      <c r="B197" s="2" t="s">
        <v>189</v>
      </c>
      <c r="C197" s="2"/>
      <c r="D197" s="47">
        <f t="shared" si="17"/>
        <v>1059</v>
      </c>
      <c r="E197" s="17">
        <v>928</v>
      </c>
      <c r="F197" s="17">
        <v>131</v>
      </c>
      <c r="G197" s="13">
        <f t="shared" si="18"/>
        <v>2.3029924766737744</v>
      </c>
      <c r="H197" s="19">
        <v>870</v>
      </c>
      <c r="I197" s="23">
        <v>189</v>
      </c>
      <c r="K197" s="13"/>
    </row>
    <row r="198" spans="1:11" ht="16.5" customHeight="1">
      <c r="A198" s="24" t="s">
        <v>190</v>
      </c>
      <c r="B198" s="2"/>
      <c r="C198" s="2"/>
      <c r="D198" s="46" t="s">
        <v>17</v>
      </c>
      <c r="E198" s="17"/>
      <c r="F198" s="17"/>
      <c r="G198" s="18"/>
      <c r="H198" s="19"/>
      <c r="I198" s="23"/>
      <c r="K198" s="13"/>
    </row>
    <row r="199" spans="1:11" ht="15" customHeight="1">
      <c r="A199" s="2" t="s">
        <v>156</v>
      </c>
      <c r="B199" s="2"/>
      <c r="C199" s="2"/>
      <c r="D199" s="46"/>
      <c r="E199" s="17"/>
      <c r="F199" s="17"/>
      <c r="G199" s="18"/>
      <c r="H199" s="19"/>
      <c r="I199" s="23"/>
      <c r="K199" s="13"/>
    </row>
    <row r="200" spans="1:11" ht="18" customHeight="1">
      <c r="A200" s="2"/>
      <c r="B200" s="2" t="s">
        <v>191</v>
      </c>
      <c r="C200" s="2"/>
      <c r="D200" s="47">
        <f t="shared" si="17"/>
        <v>28</v>
      </c>
      <c r="E200" s="17">
        <v>26</v>
      </c>
      <c r="F200" s="17">
        <v>2</v>
      </c>
      <c r="G200" s="18">
        <f t="shared" ref="G200:G208" si="19">SUM(D200/4598365*10000)</f>
        <v>6.0891208070694688E-2</v>
      </c>
      <c r="H200" s="19">
        <v>24</v>
      </c>
      <c r="I200" s="23">
        <v>4</v>
      </c>
      <c r="K200" s="13"/>
    </row>
    <row r="201" spans="1:11" ht="18" customHeight="1">
      <c r="A201" s="2"/>
      <c r="B201" s="2" t="s">
        <v>192</v>
      </c>
      <c r="C201" s="2"/>
      <c r="D201" s="46">
        <f t="shared" si="17"/>
        <v>698</v>
      </c>
      <c r="E201" s="17">
        <v>625</v>
      </c>
      <c r="F201" s="17">
        <v>73</v>
      </c>
      <c r="G201" s="18">
        <f t="shared" si="19"/>
        <v>1.5179308297623175</v>
      </c>
      <c r="H201" s="19">
        <v>545</v>
      </c>
      <c r="I201" s="20">
        <v>153</v>
      </c>
      <c r="K201" s="13"/>
    </row>
    <row r="202" spans="1:11" ht="18" customHeight="1">
      <c r="A202" s="2"/>
      <c r="B202" s="2" t="s">
        <v>193</v>
      </c>
      <c r="C202" s="2"/>
      <c r="D202" s="46">
        <f t="shared" si="17"/>
        <v>1</v>
      </c>
      <c r="E202" s="17">
        <v>1</v>
      </c>
      <c r="F202" s="18" t="s">
        <v>14</v>
      </c>
      <c r="G202" s="18">
        <f t="shared" si="19"/>
        <v>2.1746860025248105E-3</v>
      </c>
      <c r="H202" s="19">
        <v>1</v>
      </c>
      <c r="I202" s="56" t="s">
        <v>14</v>
      </c>
      <c r="K202" s="13"/>
    </row>
    <row r="203" spans="1:11" ht="17.25" customHeight="1">
      <c r="A203" s="2"/>
      <c r="B203" s="2" t="s">
        <v>194</v>
      </c>
      <c r="C203" s="2"/>
      <c r="D203" s="46">
        <f t="shared" si="17"/>
        <v>2284</v>
      </c>
      <c r="E203" s="52">
        <v>1692</v>
      </c>
      <c r="F203" s="17">
        <v>592</v>
      </c>
      <c r="G203" s="18">
        <f t="shared" si="19"/>
        <v>4.9669828297666667</v>
      </c>
      <c r="H203" s="19">
        <v>1888</v>
      </c>
      <c r="I203" s="20">
        <v>396</v>
      </c>
      <c r="K203" s="13"/>
    </row>
    <row r="204" spans="1:11" ht="18" customHeight="1">
      <c r="A204" s="2"/>
      <c r="B204" s="24" t="s">
        <v>195</v>
      </c>
      <c r="C204" s="2"/>
      <c r="D204" s="46">
        <f t="shared" si="17"/>
        <v>4</v>
      </c>
      <c r="E204" s="17">
        <v>4</v>
      </c>
      <c r="F204" s="18" t="s">
        <v>14</v>
      </c>
      <c r="G204" s="18">
        <f t="shared" si="19"/>
        <v>8.6987440100992422E-3</v>
      </c>
      <c r="H204" s="19">
        <v>2</v>
      </c>
      <c r="I204" s="20">
        <v>2</v>
      </c>
      <c r="K204" s="13"/>
    </row>
    <row r="205" spans="1:11" ht="18" customHeight="1">
      <c r="A205" s="62"/>
      <c r="B205" s="2" t="s">
        <v>196</v>
      </c>
      <c r="C205" s="2"/>
      <c r="D205" s="46">
        <f t="shared" si="17"/>
        <v>225</v>
      </c>
      <c r="E205" s="17">
        <v>207</v>
      </c>
      <c r="F205" s="17">
        <v>18</v>
      </c>
      <c r="G205" s="18">
        <f t="shared" si="19"/>
        <v>0.48930435056808236</v>
      </c>
      <c r="H205" s="19">
        <v>202</v>
      </c>
      <c r="I205" s="20">
        <v>23</v>
      </c>
      <c r="K205" s="13"/>
    </row>
    <row r="206" spans="1:11" ht="18" customHeight="1">
      <c r="A206" s="62"/>
      <c r="B206" s="2" t="s">
        <v>197</v>
      </c>
      <c r="C206" s="2"/>
      <c r="D206" s="46">
        <f t="shared" si="17"/>
        <v>3</v>
      </c>
      <c r="E206" s="17">
        <v>3</v>
      </c>
      <c r="F206" s="18" t="s">
        <v>14</v>
      </c>
      <c r="G206" s="18">
        <f t="shared" si="19"/>
        <v>6.5240580075744316E-3</v>
      </c>
      <c r="H206" s="19">
        <v>3</v>
      </c>
      <c r="I206" s="56" t="s">
        <v>14</v>
      </c>
      <c r="K206" s="13"/>
    </row>
    <row r="207" spans="1:11" ht="18" customHeight="1">
      <c r="A207" s="2"/>
      <c r="B207" s="2" t="s">
        <v>198</v>
      </c>
      <c r="C207" s="2"/>
      <c r="D207" s="46">
        <f t="shared" si="17"/>
        <v>713</v>
      </c>
      <c r="E207" s="17">
        <v>713</v>
      </c>
      <c r="F207" s="18" t="s">
        <v>14</v>
      </c>
      <c r="G207" s="18">
        <f t="shared" si="19"/>
        <v>1.5505511198001898</v>
      </c>
      <c r="H207" s="19">
        <v>589</v>
      </c>
      <c r="I207" s="20">
        <v>124</v>
      </c>
      <c r="K207" s="13"/>
    </row>
    <row r="208" spans="1:11" ht="18" customHeight="1">
      <c r="A208" s="2"/>
      <c r="B208" s="2" t="s">
        <v>39</v>
      </c>
      <c r="C208" s="2"/>
      <c r="D208" s="46">
        <f t="shared" si="17"/>
        <v>234</v>
      </c>
      <c r="E208" s="17">
        <v>225</v>
      </c>
      <c r="F208" s="17">
        <v>9</v>
      </c>
      <c r="G208" s="18">
        <f t="shared" si="19"/>
        <v>0.50887652459080568</v>
      </c>
      <c r="H208" s="19">
        <v>193</v>
      </c>
      <c r="I208" s="20">
        <v>41</v>
      </c>
      <c r="K208" s="13"/>
    </row>
    <row r="209" spans="1:63" s="40" customFormat="1" ht="20.25" customHeight="1">
      <c r="A209" s="2" t="s">
        <v>199</v>
      </c>
      <c r="B209" s="2"/>
      <c r="C209" s="2"/>
      <c r="D209" s="57">
        <f>SUM(D210:D221,D222:D227)</f>
        <v>6750</v>
      </c>
      <c r="E209" s="58">
        <f>SUM(E210:E221,E222:E227)</f>
        <v>5815</v>
      </c>
      <c r="F209" s="57">
        <f>SUM(F210:F221,F222:F227)</f>
        <v>935</v>
      </c>
      <c r="G209" s="13">
        <f t="shared" ref="G209:G228" si="20">SUM(D209/4598365*10000)</f>
        <v>14.67913051704247</v>
      </c>
      <c r="H209" s="58">
        <f>SUM(H210:H221,H222:H227)</f>
        <v>5831</v>
      </c>
      <c r="I209" s="58">
        <f>SUM(I210:I221,I222:I227)</f>
        <v>919</v>
      </c>
      <c r="J209" s="1"/>
      <c r="K209" s="13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</row>
    <row r="210" spans="1:63" ht="17.25" customHeight="1">
      <c r="A210" s="2"/>
      <c r="B210" s="2" t="s">
        <v>200</v>
      </c>
      <c r="C210" s="2"/>
      <c r="D210" s="46">
        <f t="shared" ref="D210:D227" si="21">SUM(H210,I210)</f>
        <v>129</v>
      </c>
      <c r="E210" s="17">
        <v>127</v>
      </c>
      <c r="F210" s="17">
        <v>2</v>
      </c>
      <c r="G210" s="13">
        <f t="shared" si="20"/>
        <v>0.28053449432570055</v>
      </c>
      <c r="H210" s="19">
        <v>68</v>
      </c>
      <c r="I210" s="20">
        <v>61</v>
      </c>
      <c r="K210" s="13"/>
    </row>
    <row r="211" spans="1:63" ht="18" customHeight="1">
      <c r="A211" s="2"/>
      <c r="B211" s="2" t="s">
        <v>201</v>
      </c>
      <c r="C211" s="2"/>
      <c r="D211" s="46">
        <f t="shared" si="21"/>
        <v>19</v>
      </c>
      <c r="E211" s="17">
        <v>13</v>
      </c>
      <c r="F211" s="17">
        <v>6</v>
      </c>
      <c r="G211" s="13">
        <f t="shared" si="20"/>
        <v>4.1319034047971395E-2</v>
      </c>
      <c r="H211" s="19">
        <v>19</v>
      </c>
      <c r="I211" s="56" t="s">
        <v>14</v>
      </c>
      <c r="K211" s="13"/>
    </row>
    <row r="212" spans="1:63" ht="18.75" customHeight="1">
      <c r="A212" s="2"/>
      <c r="B212" s="2" t="s">
        <v>202</v>
      </c>
      <c r="C212" s="2"/>
      <c r="D212" s="46">
        <f t="shared" si="21"/>
        <v>241</v>
      </c>
      <c r="E212" s="17">
        <v>209</v>
      </c>
      <c r="F212" s="17">
        <v>32</v>
      </c>
      <c r="G212" s="13">
        <f t="shared" si="20"/>
        <v>0.52409932660847935</v>
      </c>
      <c r="H212" s="19">
        <v>190</v>
      </c>
      <c r="I212" s="4">
        <v>51</v>
      </c>
      <c r="K212" s="13"/>
    </row>
    <row r="213" spans="1:63" ht="16.5" customHeight="1">
      <c r="A213" s="2"/>
      <c r="B213" s="2" t="s">
        <v>203</v>
      </c>
      <c r="C213" s="2"/>
      <c r="D213" s="46">
        <f t="shared" si="21"/>
        <v>6</v>
      </c>
      <c r="E213" s="17">
        <v>4</v>
      </c>
      <c r="F213" s="17">
        <v>2</v>
      </c>
      <c r="G213" s="13">
        <f t="shared" si="20"/>
        <v>1.3048116015148863E-2</v>
      </c>
      <c r="H213" s="19">
        <v>5</v>
      </c>
      <c r="I213" s="32">
        <v>1</v>
      </c>
      <c r="K213" s="13"/>
    </row>
    <row r="214" spans="1:63" ht="18.75" customHeight="1">
      <c r="A214" s="2"/>
      <c r="B214" s="2" t="s">
        <v>204</v>
      </c>
      <c r="C214" s="2"/>
      <c r="D214" s="46">
        <f t="shared" si="21"/>
        <v>242</v>
      </c>
      <c r="E214" s="17">
        <v>215</v>
      </c>
      <c r="F214" s="17">
        <v>27</v>
      </c>
      <c r="G214" s="13">
        <f t="shared" si="20"/>
        <v>0.52627401261100415</v>
      </c>
      <c r="H214" s="19">
        <v>202</v>
      </c>
      <c r="I214" s="23">
        <v>40</v>
      </c>
      <c r="K214" s="13"/>
    </row>
    <row r="215" spans="1:63" ht="18.75" customHeight="1">
      <c r="A215" s="2"/>
      <c r="B215" s="2" t="s">
        <v>205</v>
      </c>
      <c r="C215" s="2"/>
      <c r="D215" s="46">
        <f t="shared" si="21"/>
        <v>826</v>
      </c>
      <c r="E215" s="17">
        <v>614</v>
      </c>
      <c r="F215" s="17">
        <v>212</v>
      </c>
      <c r="G215" s="13">
        <f t="shared" si="20"/>
        <v>1.7962906380854935</v>
      </c>
      <c r="H215" s="19">
        <v>754</v>
      </c>
      <c r="I215" s="23">
        <v>72</v>
      </c>
      <c r="K215" s="13"/>
    </row>
    <row r="216" spans="1:63" ht="18.75" customHeight="1">
      <c r="A216" s="2"/>
      <c r="B216" s="2" t="s">
        <v>206</v>
      </c>
      <c r="C216" s="2"/>
      <c r="D216" s="46">
        <f t="shared" si="21"/>
        <v>114</v>
      </c>
      <c r="E216" s="17">
        <v>83</v>
      </c>
      <c r="F216" s="17">
        <v>31</v>
      </c>
      <c r="G216" s="13">
        <f t="shared" si="20"/>
        <v>0.2479142042878284</v>
      </c>
      <c r="H216" s="19">
        <v>108</v>
      </c>
      <c r="I216" s="23">
        <v>6</v>
      </c>
      <c r="K216" s="13"/>
    </row>
    <row r="217" spans="1:63" ht="18" customHeight="1">
      <c r="A217" s="2"/>
      <c r="B217" s="2" t="s">
        <v>207</v>
      </c>
      <c r="C217" s="2"/>
      <c r="D217" s="46">
        <f t="shared" si="21"/>
        <v>2396</v>
      </c>
      <c r="E217" s="52">
        <v>2077</v>
      </c>
      <c r="F217" s="17">
        <v>319</v>
      </c>
      <c r="G217" s="13">
        <f t="shared" si="20"/>
        <v>5.2105476620494464</v>
      </c>
      <c r="H217" s="19">
        <v>2002</v>
      </c>
      <c r="I217" s="23">
        <v>394</v>
      </c>
      <c r="K217" s="13"/>
    </row>
    <row r="218" spans="1:63" ht="18" customHeight="1">
      <c r="A218" s="2"/>
      <c r="B218" s="2" t="s">
        <v>208</v>
      </c>
      <c r="C218" s="2"/>
      <c r="D218" s="46">
        <f t="shared" si="21"/>
        <v>303</v>
      </c>
      <c r="E218" s="17">
        <v>282</v>
      </c>
      <c r="F218" s="17">
        <v>21</v>
      </c>
      <c r="G218" s="13">
        <f t="shared" si="20"/>
        <v>0.65892985876501764</v>
      </c>
      <c r="H218" s="19">
        <v>256</v>
      </c>
      <c r="I218" s="23">
        <v>47</v>
      </c>
      <c r="K218" s="13"/>
    </row>
    <row r="219" spans="1:63" ht="18" customHeight="1">
      <c r="A219" s="2"/>
      <c r="B219" s="2" t="s">
        <v>209</v>
      </c>
      <c r="C219" s="2"/>
      <c r="D219" s="46">
        <f t="shared" si="21"/>
        <v>9</v>
      </c>
      <c r="E219" s="17">
        <v>8</v>
      </c>
      <c r="F219" s="17">
        <v>1</v>
      </c>
      <c r="G219" s="13">
        <f t="shared" si="20"/>
        <v>1.9572174022723293E-2</v>
      </c>
      <c r="H219" s="19">
        <v>8</v>
      </c>
      <c r="I219" s="23">
        <v>1</v>
      </c>
      <c r="K219" s="13"/>
    </row>
    <row r="220" spans="1:63" ht="17.25" customHeight="1">
      <c r="A220" s="2"/>
      <c r="B220" s="2" t="s">
        <v>210</v>
      </c>
      <c r="C220" s="2"/>
      <c r="D220" s="46">
        <f t="shared" si="21"/>
        <v>1639</v>
      </c>
      <c r="E220" s="52">
        <v>1489</v>
      </c>
      <c r="F220" s="17">
        <v>150</v>
      </c>
      <c r="G220" s="13">
        <f t="shared" si="20"/>
        <v>3.5643103581381643</v>
      </c>
      <c r="H220" s="19">
        <v>1513</v>
      </c>
      <c r="I220" s="23">
        <v>126</v>
      </c>
      <c r="K220" s="13"/>
    </row>
    <row r="221" spans="1:63" ht="18" customHeight="1">
      <c r="A221" s="2"/>
      <c r="B221" s="2" t="s">
        <v>211</v>
      </c>
      <c r="C221" s="2"/>
      <c r="D221" s="46">
        <f t="shared" si="21"/>
        <v>25</v>
      </c>
      <c r="E221" s="17">
        <v>21</v>
      </c>
      <c r="F221" s="17">
        <v>4</v>
      </c>
      <c r="G221" s="13">
        <f t="shared" si="20"/>
        <v>5.4367150063120262E-2</v>
      </c>
      <c r="H221" s="19">
        <v>23</v>
      </c>
      <c r="I221" s="38">
        <v>2</v>
      </c>
      <c r="K221" s="13"/>
    </row>
    <row r="222" spans="1:63" ht="17.25" customHeight="1">
      <c r="A222" s="2"/>
      <c r="B222" s="2" t="s">
        <v>212</v>
      </c>
      <c r="C222" s="2"/>
      <c r="D222" s="46">
        <f t="shared" si="21"/>
        <v>29</v>
      </c>
      <c r="E222" s="17">
        <v>24</v>
      </c>
      <c r="F222" s="17">
        <v>5</v>
      </c>
      <c r="G222" s="13">
        <f t="shared" si="20"/>
        <v>6.3065894073219511E-2</v>
      </c>
      <c r="H222" s="19">
        <v>25</v>
      </c>
      <c r="I222" s="23">
        <v>4</v>
      </c>
      <c r="K222" s="13"/>
    </row>
    <row r="223" spans="1:63" ht="17.25" customHeight="1">
      <c r="A223" s="2"/>
      <c r="B223" s="2" t="s">
        <v>213</v>
      </c>
      <c r="C223" s="2"/>
      <c r="D223" s="46">
        <f t="shared" si="21"/>
        <v>18</v>
      </c>
      <c r="E223" s="17">
        <v>18</v>
      </c>
      <c r="F223" s="18" t="s">
        <v>14</v>
      </c>
      <c r="G223" s="13">
        <f t="shared" si="20"/>
        <v>3.9144348045446586E-2</v>
      </c>
      <c r="H223" s="19">
        <v>16</v>
      </c>
      <c r="I223" s="23">
        <v>2</v>
      </c>
      <c r="K223" s="13"/>
    </row>
    <row r="224" spans="1:63" ht="18" customHeight="1">
      <c r="A224" s="1"/>
      <c r="B224" s="2" t="s">
        <v>214</v>
      </c>
      <c r="C224" s="2"/>
      <c r="D224" s="46">
        <f t="shared" si="21"/>
        <v>121</v>
      </c>
      <c r="E224" s="17">
        <v>108</v>
      </c>
      <c r="F224" s="17">
        <v>13</v>
      </c>
      <c r="G224" s="13">
        <f t="shared" si="20"/>
        <v>0.26313700630550207</v>
      </c>
      <c r="H224" s="19">
        <v>98</v>
      </c>
      <c r="I224" s="23">
        <v>23</v>
      </c>
      <c r="K224" s="13"/>
    </row>
    <row r="225" spans="1:63" ht="18" customHeight="1">
      <c r="A225" s="36"/>
      <c r="B225" s="2" t="s">
        <v>215</v>
      </c>
      <c r="C225" s="2"/>
      <c r="D225" s="46">
        <f t="shared" si="21"/>
        <v>37</v>
      </c>
      <c r="E225" s="17">
        <v>35</v>
      </c>
      <c r="F225" s="17">
        <v>2</v>
      </c>
      <c r="G225" s="13">
        <f t="shared" si="20"/>
        <v>8.0463382093417996E-2</v>
      </c>
      <c r="H225" s="19">
        <v>33</v>
      </c>
      <c r="I225" s="23">
        <v>4</v>
      </c>
      <c r="K225" s="13"/>
    </row>
    <row r="226" spans="1:63" ht="18" customHeight="1">
      <c r="A226" s="2"/>
      <c r="B226" s="2" t="s">
        <v>216</v>
      </c>
      <c r="C226" s="2"/>
      <c r="D226" s="46">
        <f t="shared" si="21"/>
        <v>31</v>
      </c>
      <c r="E226" s="17">
        <v>21</v>
      </c>
      <c r="F226" s="17">
        <v>10</v>
      </c>
      <c r="G226" s="13">
        <f t="shared" si="20"/>
        <v>6.7415266078269129E-2</v>
      </c>
      <c r="H226" s="19">
        <v>29</v>
      </c>
      <c r="I226" s="23">
        <v>2</v>
      </c>
      <c r="K226" s="13"/>
    </row>
    <row r="227" spans="1:63" ht="18" customHeight="1">
      <c r="A227" s="2"/>
      <c r="B227" s="2" t="s">
        <v>39</v>
      </c>
      <c r="C227" s="2"/>
      <c r="D227" s="46">
        <f t="shared" si="21"/>
        <v>565</v>
      </c>
      <c r="E227" s="17">
        <v>467</v>
      </c>
      <c r="F227" s="17">
        <v>98</v>
      </c>
      <c r="G227" s="13">
        <f t="shared" si="20"/>
        <v>1.2286975914265179</v>
      </c>
      <c r="H227" s="19">
        <v>482</v>
      </c>
      <c r="I227" s="20">
        <v>83</v>
      </c>
      <c r="K227" s="13"/>
    </row>
    <row r="228" spans="1:63" s="40" customFormat="1" ht="20.25" customHeight="1">
      <c r="A228" s="2" t="s">
        <v>217</v>
      </c>
      <c r="B228" s="2"/>
      <c r="C228" s="2"/>
      <c r="D228" s="44">
        <f>SUM(D229:D234)</f>
        <v>191</v>
      </c>
      <c r="E228" s="45">
        <f>SUM(E229:E234)</f>
        <v>176</v>
      </c>
      <c r="F228" s="44">
        <f>SUM(F229:F234)</f>
        <v>15</v>
      </c>
      <c r="G228" s="13">
        <f t="shared" si="20"/>
        <v>0.41536502648223883</v>
      </c>
      <c r="H228" s="84">
        <f>SUM(H229:H234)</f>
        <v>83</v>
      </c>
      <c r="I228" s="45">
        <f>SUM(I229:I234)</f>
        <v>108</v>
      </c>
      <c r="J228" s="1"/>
      <c r="K228" s="13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</row>
    <row r="229" spans="1:63" ht="18" customHeight="1">
      <c r="A229" s="2"/>
      <c r="B229" s="2" t="s">
        <v>218</v>
      </c>
      <c r="C229" s="36"/>
      <c r="D229" s="46">
        <f>SUM(H229,I229)</f>
        <v>5</v>
      </c>
      <c r="E229" s="17">
        <v>4</v>
      </c>
      <c r="F229" s="17">
        <v>1</v>
      </c>
      <c r="G229" s="13">
        <f t="shared" ref="G229" si="22">SUM(D229/4598365*10000)</f>
        <v>1.0873430012624053E-2</v>
      </c>
      <c r="H229" s="19">
        <v>3</v>
      </c>
      <c r="I229" s="20">
        <v>2</v>
      </c>
      <c r="K229" s="13"/>
    </row>
    <row r="230" spans="1:63" ht="18" customHeight="1">
      <c r="A230" s="2"/>
      <c r="B230" s="2" t="s">
        <v>219</v>
      </c>
      <c r="C230" s="2"/>
      <c r="D230" s="46">
        <f>SUM(H230,I230)</f>
        <v>38</v>
      </c>
      <c r="E230" s="17">
        <v>35</v>
      </c>
      <c r="F230" s="17">
        <v>3</v>
      </c>
      <c r="G230" s="13">
        <f>SUM(D230/4598365*10000)</f>
        <v>8.263806809594279E-2</v>
      </c>
      <c r="H230" s="19">
        <v>21</v>
      </c>
      <c r="I230" s="20">
        <v>17</v>
      </c>
      <c r="K230" s="13"/>
    </row>
    <row r="231" spans="1:63" ht="17.25" customHeight="1">
      <c r="A231" s="1"/>
      <c r="B231" s="2" t="s">
        <v>220</v>
      </c>
      <c r="C231" s="2"/>
      <c r="D231" s="46">
        <f>SUM(H231,I231)</f>
        <v>16</v>
      </c>
      <c r="E231" s="17">
        <v>11</v>
      </c>
      <c r="F231" s="17">
        <v>5</v>
      </c>
      <c r="G231" s="13">
        <f>SUM(D231/4598365*10000)</f>
        <v>3.4794976040396969E-2</v>
      </c>
      <c r="H231" s="19">
        <v>12</v>
      </c>
      <c r="I231" s="20">
        <v>4</v>
      </c>
      <c r="K231" s="13"/>
    </row>
    <row r="232" spans="1:63" ht="19.5" customHeight="1">
      <c r="A232" s="2"/>
      <c r="B232" s="2" t="s">
        <v>221</v>
      </c>
      <c r="C232" s="2"/>
      <c r="D232" s="46">
        <f>SUM(H232,I232)</f>
        <v>131</v>
      </c>
      <c r="E232" s="17">
        <v>125</v>
      </c>
      <c r="F232" s="17">
        <v>6</v>
      </c>
      <c r="G232" s="13">
        <f>SUM(D232/4598365*10000)</f>
        <v>0.28488386633075019</v>
      </c>
      <c r="H232" s="19">
        <v>46</v>
      </c>
      <c r="I232" s="20">
        <v>85</v>
      </c>
      <c r="K232" s="13"/>
    </row>
    <row r="233" spans="1:63" ht="18" customHeight="1">
      <c r="A233" s="2"/>
      <c r="B233" s="2" t="s">
        <v>222</v>
      </c>
      <c r="C233" s="2"/>
      <c r="D233" s="46"/>
      <c r="E233" s="17"/>
      <c r="F233" s="17"/>
      <c r="G233" s="13"/>
      <c r="H233" s="19"/>
      <c r="I233" s="20"/>
      <c r="K233" s="13"/>
    </row>
    <row r="234" spans="1:63" ht="15" customHeight="1">
      <c r="A234" s="1"/>
      <c r="B234" s="2"/>
      <c r="C234" s="2" t="s">
        <v>223</v>
      </c>
      <c r="D234" s="46">
        <f>SUM(H234,I234)</f>
        <v>1</v>
      </c>
      <c r="E234" s="17">
        <v>1</v>
      </c>
      <c r="F234" s="18" t="s">
        <v>14</v>
      </c>
      <c r="G234" s="13">
        <f>SUM(D234/4598365*10000)</f>
        <v>2.1746860025248105E-3</v>
      </c>
      <c r="H234" s="19">
        <v>1</v>
      </c>
      <c r="I234" s="56" t="s">
        <v>14</v>
      </c>
      <c r="K234" s="13"/>
    </row>
    <row r="235" spans="1:63" s="40" customFormat="1" ht="21" customHeight="1">
      <c r="A235" s="2" t="s">
        <v>224</v>
      </c>
      <c r="B235" s="2"/>
      <c r="C235" s="2"/>
      <c r="D235" s="44">
        <f>SUM(H235:I235)</f>
        <v>55</v>
      </c>
      <c r="E235" s="45">
        <f>SUM(E236:E240)</f>
        <v>49</v>
      </c>
      <c r="F235" s="44">
        <f>SUM(F236:F240)</f>
        <v>6</v>
      </c>
      <c r="G235" s="13">
        <f>SUM(D235/4598365*10000)</f>
        <v>0.11960773013886458</v>
      </c>
      <c r="H235" s="45">
        <f>SUM(H237:H240)</f>
        <v>39</v>
      </c>
      <c r="I235" s="45">
        <f>SUM(I237:I240)</f>
        <v>16</v>
      </c>
      <c r="J235" s="1"/>
      <c r="K235" s="13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</row>
    <row r="236" spans="1:63" ht="18" customHeight="1">
      <c r="A236" s="2"/>
      <c r="B236" s="1" t="s">
        <v>225</v>
      </c>
      <c r="C236" s="2"/>
      <c r="D236" s="46"/>
      <c r="E236" s="17"/>
      <c r="F236" s="17"/>
      <c r="G236" s="13"/>
      <c r="H236" s="19"/>
      <c r="I236" s="38"/>
      <c r="K236" s="13"/>
    </row>
    <row r="237" spans="1:63" ht="15" customHeight="1">
      <c r="A237" s="2"/>
      <c r="B237" s="2"/>
      <c r="C237" s="2" t="s">
        <v>226</v>
      </c>
      <c r="D237" s="46">
        <f>SUM(H237,I237)</f>
        <v>1</v>
      </c>
      <c r="E237" s="17">
        <v>1</v>
      </c>
      <c r="F237" s="18" t="s">
        <v>14</v>
      </c>
      <c r="G237" s="13">
        <f t="shared" ref="G237:G254" si="23">SUM(D237/4598365*10000)</f>
        <v>2.1746860025248105E-3</v>
      </c>
      <c r="H237" s="19">
        <v>1</v>
      </c>
      <c r="I237" s="56" t="s">
        <v>14</v>
      </c>
      <c r="K237" s="13"/>
    </row>
    <row r="238" spans="1:63" ht="18" customHeight="1">
      <c r="A238" s="2"/>
      <c r="B238" s="1" t="s">
        <v>227</v>
      </c>
      <c r="C238" s="2"/>
      <c r="D238" s="47">
        <f>SUM(H238,I238)</f>
        <v>3</v>
      </c>
      <c r="E238" s="17">
        <v>3</v>
      </c>
      <c r="F238" s="18" t="s">
        <v>14</v>
      </c>
      <c r="G238" s="13">
        <f t="shared" si="23"/>
        <v>6.5240580075744316E-3</v>
      </c>
      <c r="H238" s="19">
        <v>3</v>
      </c>
      <c r="I238" s="56" t="s">
        <v>14</v>
      </c>
      <c r="K238" s="13"/>
    </row>
    <row r="239" spans="1:63" ht="18" customHeight="1">
      <c r="A239" s="2"/>
      <c r="B239" s="2" t="s">
        <v>228</v>
      </c>
      <c r="C239" s="2"/>
      <c r="D239" s="46">
        <f>SUM(H239,I239)</f>
        <v>11</v>
      </c>
      <c r="E239" s="17">
        <v>9</v>
      </c>
      <c r="F239" s="17">
        <v>2</v>
      </c>
      <c r="G239" s="13">
        <f t="shared" si="23"/>
        <v>2.3921546027772918E-2</v>
      </c>
      <c r="H239" s="19">
        <v>10</v>
      </c>
      <c r="I239" s="20">
        <v>1</v>
      </c>
      <c r="K239" s="13"/>
    </row>
    <row r="240" spans="1:63" ht="18" customHeight="1">
      <c r="A240" s="2"/>
      <c r="B240" s="2" t="s">
        <v>229</v>
      </c>
      <c r="C240" s="2"/>
      <c r="D240" s="46">
        <f>SUM(H240,I240)</f>
        <v>40</v>
      </c>
      <c r="E240" s="63">
        <v>36</v>
      </c>
      <c r="F240" s="17">
        <v>4</v>
      </c>
      <c r="G240" s="13">
        <f t="shared" si="23"/>
        <v>8.6987440100992422E-2</v>
      </c>
      <c r="H240" s="19">
        <v>25</v>
      </c>
      <c r="I240" s="20">
        <v>15</v>
      </c>
      <c r="K240" s="13"/>
    </row>
    <row r="241" spans="1:63" s="40" customFormat="1" ht="21" customHeight="1">
      <c r="A241" s="2" t="s">
        <v>230</v>
      </c>
      <c r="B241" s="64"/>
      <c r="C241" s="2"/>
      <c r="D241" s="44">
        <f>SUM(D242:D253)</f>
        <v>13182</v>
      </c>
      <c r="E241" s="45">
        <f>SUM(E242:E253)</f>
        <v>11607</v>
      </c>
      <c r="F241" s="44">
        <f>SUM(F242:F253)</f>
        <v>1575</v>
      </c>
      <c r="G241" s="13">
        <f t="shared" si="23"/>
        <v>28.66671088528205</v>
      </c>
      <c r="H241" s="45">
        <f>SUM(H242:H253)</f>
        <v>10930</v>
      </c>
      <c r="I241" s="45">
        <f>SUM(I242:I253)</f>
        <v>2252</v>
      </c>
      <c r="J241" s="1"/>
      <c r="K241" s="13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</row>
    <row r="242" spans="1:63" ht="19.5" customHeight="1">
      <c r="A242" s="2"/>
      <c r="B242" s="64" t="s">
        <v>231</v>
      </c>
      <c r="C242" s="2"/>
      <c r="D242" s="46">
        <f t="shared" ref="D242:D254" si="24">SUM(H242,I242)</f>
        <v>18</v>
      </c>
      <c r="E242" s="17">
        <v>15</v>
      </c>
      <c r="F242" s="17">
        <v>3</v>
      </c>
      <c r="G242" s="13">
        <f t="shared" si="23"/>
        <v>3.9144348045446586E-2</v>
      </c>
      <c r="H242" s="19">
        <v>15</v>
      </c>
      <c r="I242" s="20">
        <v>3</v>
      </c>
      <c r="K242" s="13"/>
    </row>
    <row r="243" spans="1:63" ht="18" customHeight="1">
      <c r="A243" s="2"/>
      <c r="B243" s="64" t="s">
        <v>232</v>
      </c>
      <c r="C243" s="2"/>
      <c r="D243" s="47">
        <f t="shared" si="24"/>
        <v>1002</v>
      </c>
      <c r="E243" s="17">
        <v>804</v>
      </c>
      <c r="F243" s="17">
        <v>198</v>
      </c>
      <c r="G243" s="13">
        <f t="shared" si="23"/>
        <v>2.1790353745298603</v>
      </c>
      <c r="H243" s="19">
        <v>999</v>
      </c>
      <c r="I243" s="23">
        <v>3</v>
      </c>
      <c r="K243" s="13"/>
    </row>
    <row r="244" spans="1:63" ht="18" customHeight="1">
      <c r="A244" s="2"/>
      <c r="B244" s="64" t="s">
        <v>233</v>
      </c>
      <c r="C244" s="2"/>
      <c r="D244" s="47">
        <f t="shared" si="24"/>
        <v>2489</v>
      </c>
      <c r="E244" s="52">
        <v>2175</v>
      </c>
      <c r="F244" s="17">
        <v>314</v>
      </c>
      <c r="G244" s="13">
        <f t="shared" si="23"/>
        <v>5.4127934602842531</v>
      </c>
      <c r="H244" s="19">
        <v>2132</v>
      </c>
      <c r="I244" s="23">
        <v>357</v>
      </c>
      <c r="K244" s="13"/>
    </row>
    <row r="245" spans="1:63" ht="18" customHeight="1">
      <c r="A245" s="2"/>
      <c r="B245" s="64" t="s">
        <v>234</v>
      </c>
      <c r="C245" s="2"/>
      <c r="D245" s="47">
        <f t="shared" si="24"/>
        <v>5346</v>
      </c>
      <c r="E245" s="52">
        <v>4770</v>
      </c>
      <c r="F245" s="17">
        <v>576</v>
      </c>
      <c r="G245" s="13">
        <f t="shared" si="23"/>
        <v>11.625871369497636</v>
      </c>
      <c r="H245" s="19">
        <v>4416</v>
      </c>
      <c r="I245" s="23">
        <v>930</v>
      </c>
      <c r="K245" s="13"/>
    </row>
    <row r="246" spans="1:63" ht="18" customHeight="1">
      <c r="A246" s="2"/>
      <c r="B246" s="64" t="s">
        <v>235</v>
      </c>
      <c r="C246" s="2"/>
      <c r="D246" s="47">
        <f t="shared" si="24"/>
        <v>1760</v>
      </c>
      <c r="E246" s="52">
        <v>1536</v>
      </c>
      <c r="F246" s="17">
        <v>224</v>
      </c>
      <c r="G246" s="13">
        <f t="shared" si="23"/>
        <v>3.8274473644436666</v>
      </c>
      <c r="H246" s="19">
        <v>1331</v>
      </c>
      <c r="I246" s="23">
        <v>429</v>
      </c>
      <c r="K246" s="13"/>
    </row>
    <row r="247" spans="1:63" ht="18" customHeight="1">
      <c r="A247" s="2"/>
      <c r="B247" s="65" t="s">
        <v>236</v>
      </c>
      <c r="C247" s="2"/>
      <c r="D247" s="47">
        <f t="shared" si="24"/>
        <v>474</v>
      </c>
      <c r="E247" s="17">
        <v>378</v>
      </c>
      <c r="F247" s="17">
        <v>96</v>
      </c>
      <c r="G247" s="13">
        <f t="shared" si="23"/>
        <v>1.0308011651967601</v>
      </c>
      <c r="H247" s="19">
        <v>317</v>
      </c>
      <c r="I247" s="23">
        <v>157</v>
      </c>
      <c r="K247" s="13"/>
    </row>
    <row r="248" spans="1:63" ht="18" customHeight="1">
      <c r="A248" s="2"/>
      <c r="B248" s="65" t="s">
        <v>237</v>
      </c>
      <c r="C248" s="2"/>
      <c r="D248" s="47">
        <f t="shared" si="24"/>
        <v>2</v>
      </c>
      <c r="E248" s="17">
        <v>2</v>
      </c>
      <c r="F248" s="18" t="s">
        <v>14</v>
      </c>
      <c r="G248" s="13">
        <f t="shared" si="23"/>
        <v>4.3493720050496211E-3</v>
      </c>
      <c r="H248" s="19">
        <v>2</v>
      </c>
      <c r="I248" s="56" t="s">
        <v>14</v>
      </c>
      <c r="K248" s="13"/>
    </row>
    <row r="249" spans="1:63" ht="18" customHeight="1">
      <c r="A249" s="2"/>
      <c r="B249" s="64" t="s">
        <v>238</v>
      </c>
      <c r="C249" s="2"/>
      <c r="D249" s="47">
        <f t="shared" si="24"/>
        <v>981</v>
      </c>
      <c r="E249" s="17">
        <v>890</v>
      </c>
      <c r="F249" s="17">
        <v>91</v>
      </c>
      <c r="G249" s="13">
        <f t="shared" si="23"/>
        <v>2.1333669684768393</v>
      </c>
      <c r="H249" s="19">
        <v>812</v>
      </c>
      <c r="I249" s="23">
        <v>169</v>
      </c>
      <c r="K249" s="13"/>
    </row>
    <row r="250" spans="1:63" ht="18" customHeight="1">
      <c r="A250" s="2"/>
      <c r="B250" s="64" t="s">
        <v>239</v>
      </c>
      <c r="C250" s="2"/>
      <c r="D250" s="47">
        <f t="shared" si="24"/>
        <v>12</v>
      </c>
      <c r="E250" s="17">
        <v>10</v>
      </c>
      <c r="F250" s="17">
        <v>2</v>
      </c>
      <c r="G250" s="13">
        <f t="shared" si="23"/>
        <v>2.6096232030297727E-2</v>
      </c>
      <c r="H250" s="19">
        <v>12</v>
      </c>
      <c r="I250" s="56" t="s">
        <v>14</v>
      </c>
      <c r="K250" s="13"/>
    </row>
    <row r="251" spans="1:63" ht="18" customHeight="1">
      <c r="A251" s="2"/>
      <c r="B251" s="64" t="s">
        <v>240</v>
      </c>
      <c r="C251" s="2"/>
      <c r="D251" s="47">
        <f t="shared" si="24"/>
        <v>803</v>
      </c>
      <c r="E251" s="17">
        <v>762</v>
      </c>
      <c r="F251" s="17">
        <v>41</v>
      </c>
      <c r="G251" s="13">
        <f t="shared" si="23"/>
        <v>1.7462728600274227</v>
      </c>
      <c r="H251" s="19">
        <v>627</v>
      </c>
      <c r="I251" s="23">
        <v>176</v>
      </c>
      <c r="K251" s="13"/>
    </row>
    <row r="252" spans="1:63" ht="18" customHeight="1">
      <c r="A252" s="2"/>
      <c r="B252" s="64" t="s">
        <v>241</v>
      </c>
      <c r="C252" s="2"/>
      <c r="D252" s="47">
        <f t="shared" si="24"/>
        <v>85</v>
      </c>
      <c r="E252" s="17">
        <v>81</v>
      </c>
      <c r="F252" s="17">
        <v>4</v>
      </c>
      <c r="G252" s="13">
        <f t="shared" si="23"/>
        <v>0.18484831021460887</v>
      </c>
      <c r="H252" s="19">
        <v>66</v>
      </c>
      <c r="I252" s="23">
        <v>19</v>
      </c>
      <c r="K252" s="13"/>
    </row>
    <row r="253" spans="1:63" ht="18" customHeight="1">
      <c r="A253" s="2"/>
      <c r="B253" s="2" t="s">
        <v>39</v>
      </c>
      <c r="C253" s="2"/>
      <c r="D253" s="46">
        <f t="shared" si="24"/>
        <v>210</v>
      </c>
      <c r="E253" s="17">
        <v>184</v>
      </c>
      <c r="F253" s="17">
        <v>26</v>
      </c>
      <c r="G253" s="13">
        <f t="shared" si="23"/>
        <v>0.45668406053021016</v>
      </c>
      <c r="H253" s="19">
        <v>201</v>
      </c>
      <c r="I253" s="20">
        <v>9</v>
      </c>
      <c r="K253" s="13"/>
    </row>
    <row r="254" spans="1:63" s="36" customFormat="1" ht="18" customHeight="1">
      <c r="A254" s="1" t="s">
        <v>242</v>
      </c>
      <c r="B254" s="2"/>
      <c r="C254" s="2"/>
      <c r="D254" s="46">
        <f t="shared" si="24"/>
        <v>487</v>
      </c>
      <c r="E254" s="17">
        <v>427</v>
      </c>
      <c r="F254" s="17">
        <v>60</v>
      </c>
      <c r="G254" s="18">
        <f t="shared" si="23"/>
        <v>1.0590720832295826</v>
      </c>
      <c r="H254" s="19">
        <v>366</v>
      </c>
      <c r="I254" s="20">
        <v>121</v>
      </c>
      <c r="J254" s="66"/>
      <c r="K254" s="13"/>
    </row>
    <row r="255" spans="1:63" ht="12.2" customHeight="1">
      <c r="A255" s="67"/>
      <c r="B255" s="68"/>
      <c r="C255" s="69"/>
      <c r="D255" s="70"/>
      <c r="E255" s="71"/>
      <c r="F255" s="71"/>
      <c r="G255" s="70"/>
      <c r="H255" s="72"/>
      <c r="I255" s="73"/>
    </row>
    <row r="256" spans="1:63" ht="11.25" customHeight="1">
      <c r="A256" s="74"/>
      <c r="B256" s="2"/>
      <c r="C256" s="4"/>
      <c r="D256" s="4"/>
      <c r="E256" s="4"/>
      <c r="F256" s="4"/>
      <c r="G256" s="4"/>
      <c r="H256" s="20"/>
      <c r="I256" s="23"/>
    </row>
    <row r="257" spans="1:63" ht="12.75" customHeight="1">
      <c r="A257" s="89" t="s">
        <v>243</v>
      </c>
      <c r="B257" s="89"/>
      <c r="C257" s="89"/>
      <c r="D257" s="89"/>
      <c r="E257" s="89"/>
      <c r="F257" s="89"/>
      <c r="G257" s="89"/>
      <c r="H257" s="89"/>
      <c r="I257" s="89"/>
    </row>
    <row r="258" spans="1:63" s="78" customFormat="1" ht="12.75" customHeight="1">
      <c r="A258" s="75" t="s">
        <v>244</v>
      </c>
      <c r="B258" s="74"/>
      <c r="C258" s="74"/>
      <c r="D258" s="74"/>
      <c r="E258" s="74"/>
      <c r="F258" s="74"/>
      <c r="G258" s="74"/>
      <c r="H258" s="74"/>
      <c r="I258" s="76"/>
      <c r="J258" s="77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</row>
    <row r="259" spans="1:63" s="78" customFormat="1" ht="12.75" customHeight="1">
      <c r="A259" s="79" t="s">
        <v>245</v>
      </c>
      <c r="B259" s="5"/>
      <c r="G259" s="80"/>
      <c r="H259" s="81"/>
      <c r="I259" s="82"/>
      <c r="J259" s="77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</row>
    <row r="260" spans="1:63" s="78" customFormat="1" ht="12.75" customHeight="1">
      <c r="A260" s="81" t="s">
        <v>246</v>
      </c>
      <c r="B260" s="5"/>
      <c r="H260" s="5"/>
      <c r="I260" s="3"/>
      <c r="J260" s="77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</row>
    <row r="261" spans="1:63" s="78" customFormat="1" ht="14.25" customHeight="1">
      <c r="A261" s="1" t="s">
        <v>247</v>
      </c>
      <c r="B261" s="5"/>
      <c r="G261" s="5"/>
      <c r="H261" s="5"/>
      <c r="I261" s="77"/>
      <c r="J261" s="77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</row>
  </sheetData>
  <mergeCells count="13">
    <mergeCell ref="I5:I7"/>
    <mergeCell ref="A9:C9"/>
    <mergeCell ref="A257:I257"/>
    <mergeCell ref="A1:I1"/>
    <mergeCell ref="A3:C7"/>
    <mergeCell ref="D3:I3"/>
    <mergeCell ref="D4:D7"/>
    <mergeCell ref="E4:F4"/>
    <mergeCell ref="G4:G7"/>
    <mergeCell ref="H4:I4"/>
    <mergeCell ref="E5:E7"/>
    <mergeCell ref="F5:F7"/>
    <mergeCell ref="H5:H7"/>
  </mergeCells>
  <printOptions horizontalCentered="1"/>
  <pageMargins left="0.74803149606299213" right="0.74803149606299213" top="0.98425196850393704" bottom="0.98425196850393704" header="0" footer="0"/>
  <pageSetup scale="85" orientation="portrait" r:id="rId1"/>
  <ignoredErrors>
    <ignoredError sqref="G9 E27 G27 D40 D61 D77 G77 D116 G116 D144 G144 D166 G166 D184 G187 G184 D209 G209 D228 G228 D241 G241 G61 G40" formula="1"/>
    <ignoredError sqref="E241 H24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5</vt:lpstr>
      <vt:lpstr>'5'!Área_de_impresión</vt:lpstr>
      <vt:lpstr>'5'!Títulos_a_imprimir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YASMIN QUINTERO</dc:creator>
  <cp:lastModifiedBy>YASMIN QUINTERO</cp:lastModifiedBy>
  <cp:lastPrinted>2026-05-14T13:35:23Z</cp:lastPrinted>
  <dcterms:created xsi:type="dcterms:W3CDTF">2026-03-24T20:26:38Z</dcterms:created>
  <dcterms:modified xsi:type="dcterms:W3CDTF">2026-05-14T13:35:47Z</dcterms:modified>
</cp:coreProperties>
</file>